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utarilive-my.sharepoint.com/personal/thapelo_letete_zutari_com/Documents/Zutari All/PROJECTS/Greenpeace/"/>
    </mc:Choice>
  </mc:AlternateContent>
  <xr:revisionPtr revIDLastSave="69" documentId="13_ncr:1_{E85362B0-A76E-4D28-92D9-7842125770E9}" xr6:coauthVersionLast="45" xr6:coauthVersionMax="45" xr10:uidLastSave="{0A6B7433-4D89-4113-9D4D-2D6C05E61AB9}"/>
  <bookViews>
    <workbookView xWindow="-110" yWindow="-110" windowWidth="19420" windowHeight="10420" activeTab="1" xr2:uid="{C9DC5D22-8583-40FA-A5F5-DACCF46CD099}"/>
  </bookViews>
  <sheets>
    <sheet name="INVENTORY" sheetId="1" r:id="rId1"/>
    <sheet name="1.5deg analysis" sheetId="2" r:id="rId2"/>
  </sheets>
  <externalReferences>
    <externalReference r:id="rId3"/>
  </externalReferences>
  <definedNames>
    <definedName name="CH4GWP">'[1]Sectoral table'!$Y$1</definedName>
    <definedName name="N2OGWP">'[1]Sectoral table'!$Y$2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F11" i="2"/>
  <c r="G6" i="2" l="1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F7" i="2"/>
  <c r="F8" i="2"/>
  <c r="F6" i="2"/>
  <c r="BD58" i="2"/>
  <c r="AJ58" i="2"/>
  <c r="AJ57" i="2"/>
  <c r="AJ56" i="2"/>
  <c r="BD22" i="2"/>
  <c r="BB22" i="2"/>
  <c r="AT22" i="2"/>
  <c r="X22" i="2"/>
  <c r="BD21" i="2"/>
  <c r="BC21" i="2"/>
  <c r="BC22" i="2" s="1"/>
  <c r="BB21" i="2"/>
  <c r="BA21" i="2"/>
  <c r="BA22" i="2" s="1"/>
  <c r="AZ21" i="2"/>
  <c r="AZ22" i="2" s="1"/>
  <c r="AY21" i="2"/>
  <c r="AY22" i="2" s="1"/>
  <c r="AX21" i="2"/>
  <c r="AX22" i="2" s="1"/>
  <c r="AW21" i="2"/>
  <c r="AW22" i="2" s="1"/>
  <c r="AV21" i="2"/>
  <c r="AV22" i="2" s="1"/>
  <c r="AU21" i="2"/>
  <c r="AU22" i="2" s="1"/>
  <c r="AT21" i="2"/>
  <c r="AS21" i="2"/>
  <c r="AS22" i="2" s="1"/>
  <c r="AR21" i="2"/>
  <c r="AR22" i="2" s="1"/>
  <c r="AQ21" i="2"/>
  <c r="AQ22" i="2" s="1"/>
  <c r="AP21" i="2"/>
  <c r="AP22" i="2" s="1"/>
  <c r="AO21" i="2"/>
  <c r="AO22" i="2" s="1"/>
  <c r="AN21" i="2"/>
  <c r="AN22" i="2" s="1"/>
  <c r="AM21" i="2"/>
  <c r="AM22" i="2" s="1"/>
  <c r="AL21" i="2"/>
  <c r="AL22" i="2" s="1"/>
  <c r="AK21" i="2"/>
  <c r="AK22" i="2" s="1"/>
  <c r="AJ21" i="2"/>
  <c r="AJ22" i="2" s="1"/>
  <c r="AI21" i="2"/>
  <c r="AI22" i="2" s="1"/>
  <c r="AH21" i="2"/>
  <c r="AH22" i="2" s="1"/>
  <c r="AG21" i="2"/>
  <c r="AG22" i="2" s="1"/>
  <c r="AF21" i="2"/>
  <c r="AF22" i="2" s="1"/>
  <c r="AE21" i="2"/>
  <c r="AE22" i="2" s="1"/>
  <c r="AD21" i="2"/>
  <c r="AD22" i="2" s="1"/>
  <c r="AC21" i="2"/>
  <c r="AC22" i="2" s="1"/>
  <c r="AB21" i="2"/>
  <c r="AB22" i="2" s="1"/>
  <c r="AA21" i="2"/>
  <c r="AA22" i="2" s="1"/>
  <c r="Z21" i="2"/>
  <c r="Z22" i="2" s="1"/>
  <c r="Y21" i="2"/>
  <c r="Y22" i="2" s="1"/>
  <c r="X21" i="2"/>
  <c r="W21" i="2"/>
  <c r="W22" i="2" s="1"/>
  <c r="V21" i="2"/>
  <c r="V22" i="2" s="1"/>
  <c r="U21" i="2"/>
  <c r="U22" i="2" s="1"/>
  <c r="T21" i="2"/>
  <c r="T22" i="2" s="1"/>
  <c r="S21" i="2"/>
  <c r="S22" i="2" s="1"/>
  <c r="R21" i="2"/>
  <c r="R22" i="2" s="1"/>
  <c r="Q21" i="2"/>
  <c r="Q22" i="2" s="1"/>
  <c r="P21" i="2"/>
  <c r="P22" i="2" s="1"/>
  <c r="O21" i="2"/>
  <c r="O22" i="2" s="1"/>
  <c r="N21" i="2"/>
  <c r="N22" i="2" s="1"/>
  <c r="M21" i="2"/>
  <c r="M22" i="2" s="1"/>
  <c r="L21" i="2"/>
  <c r="L22" i="2" s="1"/>
  <c r="K21" i="2"/>
  <c r="K22" i="2" s="1"/>
  <c r="J21" i="2"/>
  <c r="J22" i="2" s="1"/>
  <c r="I21" i="2"/>
  <c r="I22" i="2" s="1"/>
  <c r="H21" i="2"/>
  <c r="H22" i="2" s="1"/>
  <c r="G21" i="2"/>
  <c r="G22" i="2" s="1"/>
  <c r="F21" i="2"/>
  <c r="F22" i="2" s="1"/>
  <c r="BB20" i="2"/>
  <c r="AT20" i="2"/>
  <c r="BD19" i="2"/>
  <c r="BD20" i="2" s="1"/>
  <c r="BC19" i="2"/>
  <c r="BC20" i="2" s="1"/>
  <c r="BB19" i="2"/>
  <c r="BA19" i="2"/>
  <c r="BA20" i="2" s="1"/>
  <c r="AZ19" i="2"/>
  <c r="AZ20" i="2" s="1"/>
  <c r="AY19" i="2"/>
  <c r="AY20" i="2" s="1"/>
  <c r="AX19" i="2"/>
  <c r="AX20" i="2" s="1"/>
  <c r="AW19" i="2"/>
  <c r="AW20" i="2" s="1"/>
  <c r="AV19" i="2"/>
  <c r="AV20" i="2" s="1"/>
  <c r="AU19" i="2"/>
  <c r="AU20" i="2" s="1"/>
  <c r="AT19" i="2"/>
  <c r="AS19" i="2"/>
  <c r="AS20" i="2" s="1"/>
  <c r="AR19" i="2"/>
  <c r="AR20" i="2" s="1"/>
  <c r="AQ19" i="2"/>
  <c r="AQ20" i="2" s="1"/>
  <c r="AP19" i="2"/>
  <c r="AP20" i="2" s="1"/>
  <c r="AO19" i="2"/>
  <c r="AO20" i="2" s="1"/>
  <c r="AN19" i="2"/>
  <c r="AN20" i="2" s="1"/>
  <c r="AM19" i="2"/>
  <c r="AM20" i="2" s="1"/>
  <c r="AL19" i="2"/>
  <c r="AL20" i="2" s="1"/>
  <c r="AK19" i="2"/>
  <c r="AK20" i="2" s="1"/>
  <c r="AJ19" i="2"/>
  <c r="AJ20" i="2" s="1"/>
  <c r="AI19" i="2"/>
  <c r="AI20" i="2" s="1"/>
  <c r="AH19" i="2"/>
  <c r="AH20" i="2" s="1"/>
  <c r="AG19" i="2"/>
  <c r="AG20" i="2" s="1"/>
  <c r="AF19" i="2"/>
  <c r="AF20" i="2" s="1"/>
  <c r="AE19" i="2"/>
  <c r="AE20" i="2" s="1"/>
  <c r="AD19" i="2"/>
  <c r="AD20" i="2" s="1"/>
  <c r="AC19" i="2"/>
  <c r="AC20" i="2" s="1"/>
  <c r="AB19" i="2"/>
  <c r="AB20" i="2" s="1"/>
  <c r="AA19" i="2"/>
  <c r="AA20" i="2" s="1"/>
  <c r="Z19" i="2"/>
  <c r="Z20" i="2" s="1"/>
  <c r="Y19" i="2"/>
  <c r="Y20" i="2" s="1"/>
  <c r="X19" i="2"/>
  <c r="X20" i="2" s="1"/>
  <c r="W19" i="2"/>
  <c r="W20" i="2" s="1"/>
  <c r="V19" i="2"/>
  <c r="V20" i="2" s="1"/>
  <c r="U19" i="2"/>
  <c r="U20" i="2" s="1"/>
  <c r="T19" i="2"/>
  <c r="T20" i="2" s="1"/>
  <c r="S19" i="2"/>
  <c r="S20" i="2" s="1"/>
  <c r="R19" i="2"/>
  <c r="R20" i="2" s="1"/>
  <c r="Q19" i="2"/>
  <c r="Q20" i="2" s="1"/>
  <c r="P19" i="2"/>
  <c r="P20" i="2" s="1"/>
  <c r="O19" i="2"/>
  <c r="O20" i="2" s="1"/>
  <c r="N19" i="2"/>
  <c r="N20" i="2" s="1"/>
  <c r="M19" i="2"/>
  <c r="M20" i="2" s="1"/>
  <c r="L19" i="2"/>
  <c r="L20" i="2" s="1"/>
  <c r="K19" i="2"/>
  <c r="K20" i="2" s="1"/>
  <c r="J19" i="2"/>
  <c r="J20" i="2" s="1"/>
  <c r="I19" i="2"/>
  <c r="I20" i="2" s="1"/>
  <c r="H19" i="2"/>
  <c r="H20" i="2" s="1"/>
  <c r="G19" i="2"/>
  <c r="G20" i="2" s="1"/>
  <c r="F19" i="2"/>
  <c r="F20" i="2" s="1"/>
  <c r="BD8" i="2" l="1"/>
  <c r="AJ8" i="2"/>
  <c r="AJ7" i="2" l="1"/>
  <c r="AJ6" i="2"/>
</calcChain>
</file>

<file path=xl/sharedStrings.xml><?xml version="1.0" encoding="utf-8"?>
<sst xmlns="http://schemas.openxmlformats.org/spreadsheetml/2006/main" count="210" uniqueCount="49">
  <si>
    <t>Summary table</t>
  </si>
  <si>
    <t>The table below links to the total emissions time series in each sector calculation file</t>
  </si>
  <si>
    <t>Sector</t>
  </si>
  <si>
    <t>IPCC code</t>
  </si>
  <si>
    <t xml:space="preserve">Category </t>
  </si>
  <si>
    <t xml:space="preserve">Gas </t>
  </si>
  <si>
    <t>Unit</t>
  </si>
  <si>
    <t>GgCO2eq</t>
  </si>
  <si>
    <t>Energy</t>
  </si>
  <si>
    <t>Total emissions</t>
  </si>
  <si>
    <t>All</t>
  </si>
  <si>
    <t>Gg CO2eq</t>
  </si>
  <si>
    <t>IPPU</t>
  </si>
  <si>
    <t>Waste</t>
  </si>
  <si>
    <t>Total CO2 emissions</t>
  </si>
  <si>
    <t>CO2</t>
  </si>
  <si>
    <t>AFOLU</t>
  </si>
  <si>
    <t>Total CH4 emissions</t>
  </si>
  <si>
    <t>CH4</t>
  </si>
  <si>
    <t>Gg CH4</t>
  </si>
  <si>
    <t>Total N2O emissions</t>
  </si>
  <si>
    <t>N2O</t>
  </si>
  <si>
    <t>Gg N2O</t>
  </si>
  <si>
    <t>Total F-gases</t>
  </si>
  <si>
    <t>HFC, PFC</t>
  </si>
  <si>
    <t>Total HFC emissions</t>
  </si>
  <si>
    <t>HFC</t>
  </si>
  <si>
    <t>Total PFC emissions</t>
  </si>
  <si>
    <t>PFC</t>
  </si>
  <si>
    <t>Total gross emissions</t>
  </si>
  <si>
    <t>Total net emissions</t>
  </si>
  <si>
    <t>Total CO2 emissions (gross)</t>
  </si>
  <si>
    <t>Total CO2 emissions (net)</t>
  </si>
  <si>
    <t>Total gross CO2 emissions</t>
  </si>
  <si>
    <t>Total net CO2 emissions</t>
  </si>
  <si>
    <t>Total emisisons (PUBLISHED)</t>
  </si>
  <si>
    <t>Total net GHG inventory</t>
  </si>
  <si>
    <t>1.5 degree target requirements - GLOBAL</t>
  </si>
  <si>
    <t>1.5 degree target requirements - 10% Adj</t>
  </si>
  <si>
    <t>PPD</t>
  </si>
  <si>
    <t>Lower</t>
  </si>
  <si>
    <t>Upper</t>
  </si>
  <si>
    <t>BaU</t>
  </si>
  <si>
    <t>To Plot</t>
  </si>
  <si>
    <t>NET VALUES</t>
  </si>
  <si>
    <t>1.5 degree target requirements - 10% Adjusted</t>
  </si>
  <si>
    <t>MtCO2eq</t>
  </si>
  <si>
    <t>LTMS - GWC</t>
  </si>
  <si>
    <t>MPA - WoM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</si>
</sst>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4" fillId="4" borderId="0" xfId="0" applyFont="1" applyFill="1"/>
    <xf numFmtId="0" fontId="5" fillId="4" borderId="0" xfId="0" applyFont="1" applyFill="1"/>
    <xf numFmtId="0" fontId="5" fillId="0" borderId="0" xfId="0" applyFont="1"/>
    <xf numFmtId="0" fontId="4" fillId="0" borderId="0" xfId="0" applyFont="1"/>
    <xf numFmtId="3" fontId="4" fillId="5" borderId="0" xfId="0" applyNumberFormat="1" applyFont="1" applyFill="1"/>
    <xf numFmtId="4" fontId="4" fillId="5" borderId="0" xfId="0" applyNumberFormat="1" applyFont="1" applyFill="1"/>
    <xf numFmtId="0" fontId="5" fillId="0" borderId="0" xfId="0" applyFont="1" applyAlignment="1">
      <alignment horizontal="left"/>
    </xf>
    <xf numFmtId="3" fontId="5" fillId="5" borderId="0" xfId="0" applyNumberFormat="1" applyFont="1" applyFill="1"/>
    <xf numFmtId="4" fontId="5" fillId="5" borderId="0" xfId="0" applyNumberFormat="1" applyFont="1" applyFill="1"/>
    <xf numFmtId="10" fontId="5" fillId="0" borderId="0" xfId="0" applyNumberFormat="1" applyFont="1"/>
    <xf numFmtId="4" fontId="5" fillId="3" borderId="0" xfId="0" applyNumberFormat="1" applyFont="1" applyFill="1"/>
    <xf numFmtId="4" fontId="5" fillId="0" borderId="0" xfId="0" applyNumberFormat="1" applyFont="1"/>
    <xf numFmtId="164" fontId="5" fillId="3" borderId="0" xfId="0" applyNumberFormat="1" applyFont="1" applyFill="1"/>
    <xf numFmtId="10" fontId="5" fillId="3" borderId="0" xfId="0" applyNumberFormat="1" applyFont="1" applyFill="1"/>
    <xf numFmtId="4" fontId="5" fillId="4" borderId="0" xfId="0" applyNumberFormat="1" applyFont="1" applyFill="1"/>
    <xf numFmtId="0" fontId="4" fillId="6" borderId="0" xfId="0" applyFont="1" applyFill="1"/>
    <xf numFmtId="3" fontId="4" fillId="7" borderId="0" xfId="0" applyNumberFormat="1" applyFont="1" applyFill="1"/>
    <xf numFmtId="3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8" borderId="2" xfId="0" applyFill="1" applyBorder="1"/>
    <xf numFmtId="0" fontId="0" fillId="8" borderId="1" xfId="0" applyFill="1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F400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8434446795469E-2"/>
          <c:y val="4.3564356435643561E-2"/>
          <c:w val="0.88244013551169542"/>
          <c:h val="0.61751056365479062"/>
        </c:manualLayout>
      </c:layout>
      <c:areaChart>
        <c:grouping val="stacked"/>
        <c:varyColors val="0"/>
        <c:ser>
          <c:idx val="3"/>
          <c:order val="3"/>
          <c:tx>
            <c:strRef>
              <c:f>'1.5deg analysis'!$D$19</c:f>
              <c:strCache>
                <c:ptCount val="1"/>
                <c:pt idx="0">
                  <c:v>Lower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'1.5deg analysis'!$F$3:$BD$3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'1.5deg analysis'!$F$19:$BD$19</c:f>
              <c:numCache>
                <c:formatCode>General</c:formatCode>
                <c:ptCount val="51"/>
                <c:pt idx="0">
                  <c:v>398</c:v>
                </c:pt>
                <c:pt idx="1">
                  <c:v>398</c:v>
                </c:pt>
                <c:pt idx="2">
                  <c:v>398</c:v>
                </c:pt>
                <c:pt idx="3">
                  <c:v>398</c:v>
                </c:pt>
                <c:pt idx="4">
                  <c:v>398</c:v>
                </c:pt>
                <c:pt idx="5">
                  <c:v>398</c:v>
                </c:pt>
                <c:pt idx="6">
                  <c:v>398</c:v>
                </c:pt>
                <c:pt idx="7">
                  <c:v>398</c:v>
                </c:pt>
                <c:pt idx="8">
                  <c:v>398</c:v>
                </c:pt>
                <c:pt idx="9">
                  <c:v>398</c:v>
                </c:pt>
                <c:pt idx="10">
                  <c:v>398</c:v>
                </c:pt>
                <c:pt idx="11">
                  <c:v>398</c:v>
                </c:pt>
                <c:pt idx="12">
                  <c:v>398</c:v>
                </c:pt>
                <c:pt idx="13">
                  <c:v>398</c:v>
                </c:pt>
                <c:pt idx="14">
                  <c:v>398</c:v>
                </c:pt>
                <c:pt idx="15">
                  <c:v>398</c:v>
                </c:pt>
                <c:pt idx="16">
                  <c:v>398</c:v>
                </c:pt>
                <c:pt idx="17">
                  <c:v>398</c:v>
                </c:pt>
                <c:pt idx="18">
                  <c:v>398</c:v>
                </c:pt>
                <c:pt idx="19">
                  <c:v>398</c:v>
                </c:pt>
                <c:pt idx="20">
                  <c:v>398</c:v>
                </c:pt>
                <c:pt idx="21">
                  <c:v>398</c:v>
                </c:pt>
                <c:pt idx="22">
                  <c:v>398</c:v>
                </c:pt>
                <c:pt idx="23">
                  <c:v>398</c:v>
                </c:pt>
                <c:pt idx="24">
                  <c:v>398</c:v>
                </c:pt>
                <c:pt idx="25">
                  <c:v>398</c:v>
                </c:pt>
                <c:pt idx="26">
                  <c:v>398</c:v>
                </c:pt>
                <c:pt idx="27">
                  <c:v>398</c:v>
                </c:pt>
                <c:pt idx="28">
                  <c:v>398</c:v>
                </c:pt>
                <c:pt idx="29">
                  <c:v>398</c:v>
                </c:pt>
                <c:pt idx="30">
                  <c:v>398</c:v>
                </c:pt>
                <c:pt idx="31">
                  <c:v>398</c:v>
                </c:pt>
                <c:pt idx="32">
                  <c:v>398</c:v>
                </c:pt>
                <c:pt idx="33">
                  <c:v>398</c:v>
                </c:pt>
                <c:pt idx="34">
                  <c:v>398</c:v>
                </c:pt>
                <c:pt idx="35">
                  <c:v>398</c:v>
                </c:pt>
                <c:pt idx="36">
                  <c:v>385</c:v>
                </c:pt>
                <c:pt idx="37">
                  <c:v>372</c:v>
                </c:pt>
                <c:pt idx="38">
                  <c:v>359</c:v>
                </c:pt>
                <c:pt idx="39">
                  <c:v>346</c:v>
                </c:pt>
                <c:pt idx="40">
                  <c:v>333</c:v>
                </c:pt>
                <c:pt idx="41">
                  <c:v>320</c:v>
                </c:pt>
                <c:pt idx="42">
                  <c:v>307</c:v>
                </c:pt>
                <c:pt idx="43">
                  <c:v>294</c:v>
                </c:pt>
                <c:pt idx="44">
                  <c:v>281</c:v>
                </c:pt>
                <c:pt idx="45">
                  <c:v>268</c:v>
                </c:pt>
                <c:pt idx="46">
                  <c:v>255</c:v>
                </c:pt>
                <c:pt idx="47">
                  <c:v>242</c:v>
                </c:pt>
                <c:pt idx="48">
                  <c:v>229</c:v>
                </c:pt>
                <c:pt idx="49">
                  <c:v>216</c:v>
                </c:pt>
                <c:pt idx="50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CB-4459-8043-A64C89B9B343}"/>
            </c:ext>
          </c:extLst>
        </c:ser>
        <c:ser>
          <c:idx val="4"/>
          <c:order val="4"/>
          <c:tx>
            <c:strRef>
              <c:f>'1.5deg analysis'!$C$19:$C$20</c:f>
              <c:strCache>
                <c:ptCount val="1"/>
                <c:pt idx="0">
                  <c:v>PPD</c:v>
                </c:pt>
              </c:strCache>
            </c:strRef>
          </c:tx>
          <c:spPr>
            <a:solidFill>
              <a:srgbClr val="FAF400"/>
            </a:solidFill>
            <a:ln>
              <a:noFill/>
            </a:ln>
            <a:effectLst/>
          </c:spPr>
          <c:cat>
            <c:numRef>
              <c:f>'1.5deg analysis'!$F$3:$BD$3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'1.5deg analysis'!$F$20:$BD$20</c:f>
              <c:numCache>
                <c:formatCode>General</c:formatCode>
                <c:ptCount val="51"/>
                <c:pt idx="0">
                  <c:v>33</c:v>
                </c:pt>
                <c:pt idx="1">
                  <c:v>44</c:v>
                </c:pt>
                <c:pt idx="2">
                  <c:v>55</c:v>
                </c:pt>
                <c:pt idx="3">
                  <c:v>66</c:v>
                </c:pt>
                <c:pt idx="4">
                  <c:v>77</c:v>
                </c:pt>
                <c:pt idx="5">
                  <c:v>88</c:v>
                </c:pt>
                <c:pt idx="6">
                  <c:v>99</c:v>
                </c:pt>
                <c:pt idx="7">
                  <c:v>110</c:v>
                </c:pt>
                <c:pt idx="8">
                  <c:v>121</c:v>
                </c:pt>
                <c:pt idx="9">
                  <c:v>132</c:v>
                </c:pt>
                <c:pt idx="10">
                  <c:v>149</c:v>
                </c:pt>
                <c:pt idx="11">
                  <c:v>152</c:v>
                </c:pt>
                <c:pt idx="12">
                  <c:v>155</c:v>
                </c:pt>
                <c:pt idx="13">
                  <c:v>158</c:v>
                </c:pt>
                <c:pt idx="14">
                  <c:v>161</c:v>
                </c:pt>
                <c:pt idx="15">
                  <c:v>164</c:v>
                </c:pt>
                <c:pt idx="16">
                  <c:v>167</c:v>
                </c:pt>
                <c:pt idx="17">
                  <c:v>170</c:v>
                </c:pt>
                <c:pt idx="18">
                  <c:v>173</c:v>
                </c:pt>
                <c:pt idx="19">
                  <c:v>176</c:v>
                </c:pt>
                <c:pt idx="20">
                  <c:v>185</c:v>
                </c:pt>
                <c:pt idx="21">
                  <c:v>191</c:v>
                </c:pt>
                <c:pt idx="22">
                  <c:v>197</c:v>
                </c:pt>
                <c:pt idx="23">
                  <c:v>203</c:v>
                </c:pt>
                <c:pt idx="24">
                  <c:v>209</c:v>
                </c:pt>
                <c:pt idx="25">
                  <c:v>216</c:v>
                </c:pt>
                <c:pt idx="26">
                  <c:v>216</c:v>
                </c:pt>
                <c:pt idx="27">
                  <c:v>216</c:v>
                </c:pt>
                <c:pt idx="28">
                  <c:v>216</c:v>
                </c:pt>
                <c:pt idx="29">
                  <c:v>216</c:v>
                </c:pt>
                <c:pt idx="30">
                  <c:v>216</c:v>
                </c:pt>
                <c:pt idx="31">
                  <c:v>216</c:v>
                </c:pt>
                <c:pt idx="32">
                  <c:v>216</c:v>
                </c:pt>
                <c:pt idx="33">
                  <c:v>216</c:v>
                </c:pt>
                <c:pt idx="34">
                  <c:v>216</c:v>
                </c:pt>
                <c:pt idx="35">
                  <c:v>216</c:v>
                </c:pt>
                <c:pt idx="36">
                  <c:v>216</c:v>
                </c:pt>
                <c:pt idx="37">
                  <c:v>216</c:v>
                </c:pt>
                <c:pt idx="38">
                  <c:v>216</c:v>
                </c:pt>
                <c:pt idx="39">
                  <c:v>216</c:v>
                </c:pt>
                <c:pt idx="40">
                  <c:v>216</c:v>
                </c:pt>
                <c:pt idx="41">
                  <c:v>216</c:v>
                </c:pt>
                <c:pt idx="42">
                  <c:v>216</c:v>
                </c:pt>
                <c:pt idx="43">
                  <c:v>216</c:v>
                </c:pt>
                <c:pt idx="44">
                  <c:v>216</c:v>
                </c:pt>
                <c:pt idx="45">
                  <c:v>216</c:v>
                </c:pt>
                <c:pt idx="46">
                  <c:v>216</c:v>
                </c:pt>
                <c:pt idx="47">
                  <c:v>216</c:v>
                </c:pt>
                <c:pt idx="48">
                  <c:v>216</c:v>
                </c:pt>
                <c:pt idx="49">
                  <c:v>216</c:v>
                </c:pt>
                <c:pt idx="50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CB-4459-8043-A64C89B9B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61040"/>
        <c:axId val="1783560384"/>
      </c:areaChart>
      <c:lineChart>
        <c:grouping val="standard"/>
        <c:varyColors val="0"/>
        <c:ser>
          <c:idx val="2"/>
          <c:order val="0"/>
          <c:tx>
            <c:strRef>
              <c:f>'1.5deg analysis'!$C$7</c:f>
              <c:strCache>
                <c:ptCount val="1"/>
                <c:pt idx="0">
                  <c:v>1.5 degree target requirements - GLOBAL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olid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'1.5deg analysis'!$F$3:$BD$3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'1.5deg analysis'!$F$7:$BD$7</c:f>
              <c:numCache>
                <c:formatCode>#,##0</c:formatCode>
                <c:ptCount val="51"/>
                <c:pt idx="0">
                  <c:v>426.21389844797483</c:v>
                </c:pt>
                <c:pt idx="1">
                  <c:v>423.79998536090176</c:v>
                </c:pt>
                <c:pt idx="2">
                  <c:v>436.96884054334691</c:v>
                </c:pt>
                <c:pt idx="3">
                  <c:v>460.78117886379533</c:v>
                </c:pt>
                <c:pt idx="4">
                  <c:v>479.41017806062706</c:v>
                </c:pt>
                <c:pt idx="5">
                  <c:v>477.79655432960556</c:v>
                </c:pt>
                <c:pt idx="6">
                  <c:v>485.90865837117997</c:v>
                </c:pt>
                <c:pt idx="7">
                  <c:v>514.47248275059314</c:v>
                </c:pt>
                <c:pt idx="8">
                  <c:v>508.69943314576648</c:v>
                </c:pt>
                <c:pt idx="9">
                  <c:v>510.16815752621682</c:v>
                </c:pt>
                <c:pt idx="10">
                  <c:v>524.29654728792764</c:v>
                </c:pt>
                <c:pt idx="11">
                  <c:v>511.37684104079773</c:v>
                </c:pt>
                <c:pt idx="12">
                  <c:v>514.51986254934047</c:v>
                </c:pt>
                <c:pt idx="13">
                  <c:v>527.46809831365783</c:v>
                </c:pt>
                <c:pt idx="14">
                  <c:v>518.24970424851745</c:v>
                </c:pt>
                <c:pt idx="15">
                  <c:v>512.38275060397882</c:v>
                </c:pt>
                <c:pt idx="30">
                  <c:v>288.36310100836022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B-4459-8043-A64C89B9B343}"/>
            </c:ext>
          </c:extLst>
        </c:ser>
        <c:ser>
          <c:idx val="1"/>
          <c:order val="1"/>
          <c:tx>
            <c:strRef>
              <c:f>'1.5deg analysis'!$C$8</c:f>
              <c:strCache>
                <c:ptCount val="1"/>
                <c:pt idx="0">
                  <c:v>1.5 degree target requirements - 10% Adjusted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'1.5deg analysis'!$F$3:$BD$3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'1.5deg analysis'!$F$8:$BD$8</c:f>
              <c:numCache>
                <c:formatCode>#,##0</c:formatCode>
                <c:ptCount val="51"/>
                <c:pt idx="0">
                  <c:v>426.21389844797483</c:v>
                </c:pt>
                <c:pt idx="1">
                  <c:v>423.79998536090176</c:v>
                </c:pt>
                <c:pt idx="2">
                  <c:v>436.96884054334691</c:v>
                </c:pt>
                <c:pt idx="3">
                  <c:v>460.78117886379533</c:v>
                </c:pt>
                <c:pt idx="4">
                  <c:v>479.41017806062706</c:v>
                </c:pt>
                <c:pt idx="5">
                  <c:v>477.79655432960556</c:v>
                </c:pt>
                <c:pt idx="6">
                  <c:v>485.90865837117997</c:v>
                </c:pt>
                <c:pt idx="7">
                  <c:v>514.47248275059314</c:v>
                </c:pt>
                <c:pt idx="8">
                  <c:v>508.69943314576648</c:v>
                </c:pt>
                <c:pt idx="9">
                  <c:v>510.16815752621682</c:v>
                </c:pt>
                <c:pt idx="10">
                  <c:v>524.29654728792764</c:v>
                </c:pt>
                <c:pt idx="11">
                  <c:v>511.37684104079773</c:v>
                </c:pt>
                <c:pt idx="12">
                  <c:v>514.51986254934047</c:v>
                </c:pt>
                <c:pt idx="13">
                  <c:v>527.46809831365783</c:v>
                </c:pt>
                <c:pt idx="14">
                  <c:v>518.24970424851745</c:v>
                </c:pt>
                <c:pt idx="15">
                  <c:v>512.38275060397882</c:v>
                </c:pt>
                <c:pt idx="30">
                  <c:v>340.79275573715296</c:v>
                </c:pt>
                <c:pt idx="50">
                  <c:v>52.429654728792755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B-4459-8043-A64C89B9B343}"/>
            </c:ext>
          </c:extLst>
        </c:ser>
        <c:ser>
          <c:idx val="0"/>
          <c:order val="2"/>
          <c:tx>
            <c:strRef>
              <c:f>'1.5deg analysis'!$C$6</c:f>
              <c:strCache>
                <c:ptCount val="1"/>
                <c:pt idx="0">
                  <c:v>Total net GHG inventory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'1.5deg analysis'!$F$3:$BD$3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'1.5deg analysis'!$F$6:$U$6</c:f>
              <c:numCache>
                <c:formatCode>#,##0</c:formatCode>
                <c:ptCount val="16"/>
                <c:pt idx="0">
                  <c:v>426.21389844797483</c:v>
                </c:pt>
                <c:pt idx="1">
                  <c:v>423.79998536090176</c:v>
                </c:pt>
                <c:pt idx="2">
                  <c:v>436.96884054334691</c:v>
                </c:pt>
                <c:pt idx="3">
                  <c:v>460.78117886379533</c:v>
                </c:pt>
                <c:pt idx="4">
                  <c:v>479.41017806062706</c:v>
                </c:pt>
                <c:pt idx="5">
                  <c:v>477.79655432960556</c:v>
                </c:pt>
                <c:pt idx="6">
                  <c:v>485.90865837117997</c:v>
                </c:pt>
                <c:pt idx="7">
                  <c:v>514.47248275059314</c:v>
                </c:pt>
                <c:pt idx="8">
                  <c:v>508.69943314576648</c:v>
                </c:pt>
                <c:pt idx="9">
                  <c:v>510.16815752621682</c:v>
                </c:pt>
                <c:pt idx="10">
                  <c:v>524.29654728792764</c:v>
                </c:pt>
                <c:pt idx="11">
                  <c:v>511.37684104079773</c:v>
                </c:pt>
                <c:pt idx="12">
                  <c:v>514.51986254934047</c:v>
                </c:pt>
                <c:pt idx="13">
                  <c:v>527.46809831365783</c:v>
                </c:pt>
                <c:pt idx="14">
                  <c:v>518.24970424851745</c:v>
                </c:pt>
                <c:pt idx="15">
                  <c:v>512.38275060397882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B-4459-8043-A64C89B9B343}"/>
            </c:ext>
          </c:extLst>
        </c:ser>
        <c:ser>
          <c:idx val="5"/>
          <c:order val="5"/>
          <c:tx>
            <c:strRef>
              <c:f>'1.5deg analysis'!$C$10</c:f>
              <c:strCache>
                <c:ptCount val="1"/>
                <c:pt idx="0">
                  <c:v>LTMS - GWC</c:v>
                </c:pt>
              </c:strCache>
            </c:strRef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3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34925" cap="sq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AE-4B2D-91BB-AE60EB3F2DEA}"/>
              </c:ext>
            </c:extLst>
          </c:dPt>
          <c:trendline>
            <c:spPr>
              <a:ln w="254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'1.5deg analysis'!$F$3:$BD$3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'1.5deg analysis'!$F$10:$BD$10</c:f>
              <c:numCache>
                <c:formatCode>#,##0</c:formatCode>
                <c:ptCount val="51"/>
                <c:pt idx="0">
                  <c:v>426.21389844797483</c:v>
                </c:pt>
                <c:pt idx="10">
                  <c:v>546.97799999999995</c:v>
                </c:pt>
                <c:pt idx="20" formatCode="General">
                  <c:v>749.32500000000005</c:v>
                </c:pt>
                <c:pt idx="30">
                  <c:v>1004.933</c:v>
                </c:pt>
                <c:pt idx="40" formatCode="General">
                  <c:v>1297.991</c:v>
                </c:pt>
                <c:pt idx="50">
                  <c:v>1638.6949999999999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AE-4B2D-91BB-AE60EB3F2DEA}"/>
            </c:ext>
          </c:extLst>
        </c:ser>
        <c:ser>
          <c:idx val="6"/>
          <c:order val="6"/>
          <c:tx>
            <c:strRef>
              <c:f>'1.5deg analysis'!$C$11</c:f>
              <c:strCache>
                <c:ptCount val="1"/>
                <c:pt idx="0">
                  <c:v>MPA - WoM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'1.5deg analysis'!$F$3:$BD$3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'1.5deg analysis'!$F$11:$BD$11</c:f>
              <c:numCache>
                <c:formatCode>#,##0</c:formatCode>
                <c:ptCount val="51"/>
                <c:pt idx="0">
                  <c:v>426.21389844797483</c:v>
                </c:pt>
                <c:pt idx="10">
                  <c:v>555.15099999999995</c:v>
                </c:pt>
                <c:pt idx="20" formatCode="General">
                  <c:v>699.30700000000002</c:v>
                </c:pt>
                <c:pt idx="30">
                  <c:v>903.7</c:v>
                </c:pt>
                <c:pt idx="40" formatCode="General">
                  <c:v>1225.692</c:v>
                </c:pt>
                <c:pt idx="50">
                  <c:v>1692.471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AE-4B2D-91BB-AE60EB3F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973056"/>
        <c:axId val="1376974368"/>
      </c:lineChart>
      <c:catAx>
        <c:axId val="137697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974368"/>
        <c:crosses val="autoZero"/>
        <c:auto val="1"/>
        <c:lblAlgn val="ctr"/>
        <c:lblOffset val="100"/>
        <c:noMultiLvlLbl val="0"/>
      </c:catAx>
      <c:valAx>
        <c:axId val="1376974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 CO2e</a:t>
                </a:r>
              </a:p>
            </c:rich>
          </c:tx>
          <c:layout>
            <c:manualLayout>
              <c:xMode val="edge"/>
              <c:yMode val="edge"/>
              <c:x val="7.041058193716975E-3"/>
              <c:y val="0.29144311702416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973056"/>
        <c:crosses val="autoZero"/>
        <c:crossBetween val="between"/>
      </c:valAx>
      <c:valAx>
        <c:axId val="1783560384"/>
        <c:scaling>
          <c:orientation val="minMax"/>
          <c:max val="18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561040"/>
        <c:crosses val="max"/>
        <c:crossBetween val="between"/>
      </c:valAx>
      <c:catAx>
        <c:axId val="178356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356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8434446795469E-2"/>
          <c:y val="4.3564356435643561E-2"/>
          <c:w val="0.88244013551169542"/>
          <c:h val="0.61751056365479062"/>
        </c:manualLayout>
      </c:layout>
      <c:areaChart>
        <c:grouping val="stacked"/>
        <c:varyColors val="0"/>
        <c:ser>
          <c:idx val="3"/>
          <c:order val="3"/>
          <c:tx>
            <c:strRef>
              <c:f>'1.5deg analysis'!$D$19</c:f>
              <c:strCache>
                <c:ptCount val="1"/>
                <c:pt idx="0">
                  <c:v>Lower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'1.5deg analysis'!$F$3:$BD$3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'1.5deg analysis'!$F$19:$BD$19</c:f>
              <c:numCache>
                <c:formatCode>General</c:formatCode>
                <c:ptCount val="51"/>
                <c:pt idx="0">
                  <c:v>398</c:v>
                </c:pt>
                <c:pt idx="1">
                  <c:v>398</c:v>
                </c:pt>
                <c:pt idx="2">
                  <c:v>398</c:v>
                </c:pt>
                <c:pt idx="3">
                  <c:v>398</c:v>
                </c:pt>
                <c:pt idx="4">
                  <c:v>398</c:v>
                </c:pt>
                <c:pt idx="5">
                  <c:v>398</c:v>
                </c:pt>
                <c:pt idx="6">
                  <c:v>398</c:v>
                </c:pt>
                <c:pt idx="7">
                  <c:v>398</c:v>
                </c:pt>
                <c:pt idx="8">
                  <c:v>398</c:v>
                </c:pt>
                <c:pt idx="9">
                  <c:v>398</c:v>
                </c:pt>
                <c:pt idx="10">
                  <c:v>398</c:v>
                </c:pt>
                <c:pt idx="11">
                  <c:v>398</c:v>
                </c:pt>
                <c:pt idx="12">
                  <c:v>398</c:v>
                </c:pt>
                <c:pt idx="13">
                  <c:v>398</c:v>
                </c:pt>
                <c:pt idx="14">
                  <c:v>398</c:v>
                </c:pt>
                <c:pt idx="15">
                  <c:v>398</c:v>
                </c:pt>
                <c:pt idx="16">
                  <c:v>398</c:v>
                </c:pt>
                <c:pt idx="17">
                  <c:v>398</c:v>
                </c:pt>
                <c:pt idx="18">
                  <c:v>398</c:v>
                </c:pt>
                <c:pt idx="19">
                  <c:v>398</c:v>
                </c:pt>
                <c:pt idx="20">
                  <c:v>398</c:v>
                </c:pt>
                <c:pt idx="21">
                  <c:v>398</c:v>
                </c:pt>
                <c:pt idx="22">
                  <c:v>398</c:v>
                </c:pt>
                <c:pt idx="23">
                  <c:v>398</c:v>
                </c:pt>
                <c:pt idx="24">
                  <c:v>398</c:v>
                </c:pt>
                <c:pt idx="25">
                  <c:v>398</c:v>
                </c:pt>
                <c:pt idx="26">
                  <c:v>398</c:v>
                </c:pt>
                <c:pt idx="27">
                  <c:v>398</c:v>
                </c:pt>
                <c:pt idx="28">
                  <c:v>398</c:v>
                </c:pt>
                <c:pt idx="29">
                  <c:v>398</c:v>
                </c:pt>
                <c:pt idx="30">
                  <c:v>398</c:v>
                </c:pt>
                <c:pt idx="31">
                  <c:v>398</c:v>
                </c:pt>
                <c:pt idx="32">
                  <c:v>398</c:v>
                </c:pt>
                <c:pt idx="33">
                  <c:v>398</c:v>
                </c:pt>
                <c:pt idx="34">
                  <c:v>398</c:v>
                </c:pt>
                <c:pt idx="35">
                  <c:v>398</c:v>
                </c:pt>
                <c:pt idx="36">
                  <c:v>385</c:v>
                </c:pt>
                <c:pt idx="37">
                  <c:v>372</c:v>
                </c:pt>
                <c:pt idx="38">
                  <c:v>359</c:v>
                </c:pt>
                <c:pt idx="39">
                  <c:v>346</c:v>
                </c:pt>
                <c:pt idx="40">
                  <c:v>333</c:v>
                </c:pt>
                <c:pt idx="41">
                  <c:v>320</c:v>
                </c:pt>
                <c:pt idx="42">
                  <c:v>307</c:v>
                </c:pt>
                <c:pt idx="43">
                  <c:v>294</c:v>
                </c:pt>
                <c:pt idx="44">
                  <c:v>281</c:v>
                </c:pt>
                <c:pt idx="45">
                  <c:v>268</c:v>
                </c:pt>
                <c:pt idx="46">
                  <c:v>255</c:v>
                </c:pt>
                <c:pt idx="47">
                  <c:v>242</c:v>
                </c:pt>
                <c:pt idx="48">
                  <c:v>229</c:v>
                </c:pt>
                <c:pt idx="49">
                  <c:v>216</c:v>
                </c:pt>
                <c:pt idx="50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0-4A08-94C6-E3C20A93AE81}"/>
            </c:ext>
          </c:extLst>
        </c:ser>
        <c:ser>
          <c:idx val="4"/>
          <c:order val="4"/>
          <c:tx>
            <c:strRef>
              <c:f>'1.5deg analysis'!$C$19:$C$20</c:f>
              <c:strCache>
                <c:ptCount val="1"/>
                <c:pt idx="0">
                  <c:v>PPD</c:v>
                </c:pt>
              </c:strCache>
            </c:strRef>
          </c:tx>
          <c:spPr>
            <a:solidFill>
              <a:srgbClr val="FAF400"/>
            </a:solidFill>
            <a:ln>
              <a:noFill/>
            </a:ln>
            <a:effectLst/>
          </c:spPr>
          <c:cat>
            <c:numRef>
              <c:f>'1.5deg analysis'!$F$3:$BD$3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'1.5deg analysis'!$F$20:$BD$20</c:f>
              <c:numCache>
                <c:formatCode>General</c:formatCode>
                <c:ptCount val="51"/>
                <c:pt idx="0">
                  <c:v>33</c:v>
                </c:pt>
                <c:pt idx="1">
                  <c:v>44</c:v>
                </c:pt>
                <c:pt idx="2">
                  <c:v>55</c:v>
                </c:pt>
                <c:pt idx="3">
                  <c:v>66</c:v>
                </c:pt>
                <c:pt idx="4">
                  <c:v>77</c:v>
                </c:pt>
                <c:pt idx="5">
                  <c:v>88</c:v>
                </c:pt>
                <c:pt idx="6">
                  <c:v>99</c:v>
                </c:pt>
                <c:pt idx="7">
                  <c:v>110</c:v>
                </c:pt>
                <c:pt idx="8">
                  <c:v>121</c:v>
                </c:pt>
                <c:pt idx="9">
                  <c:v>132</c:v>
                </c:pt>
                <c:pt idx="10">
                  <c:v>149</c:v>
                </c:pt>
                <c:pt idx="11">
                  <c:v>152</c:v>
                </c:pt>
                <c:pt idx="12">
                  <c:v>155</c:v>
                </c:pt>
                <c:pt idx="13">
                  <c:v>158</c:v>
                </c:pt>
                <c:pt idx="14">
                  <c:v>161</c:v>
                </c:pt>
                <c:pt idx="15">
                  <c:v>164</c:v>
                </c:pt>
                <c:pt idx="16">
                  <c:v>167</c:v>
                </c:pt>
                <c:pt idx="17">
                  <c:v>170</c:v>
                </c:pt>
                <c:pt idx="18">
                  <c:v>173</c:v>
                </c:pt>
                <c:pt idx="19">
                  <c:v>176</c:v>
                </c:pt>
                <c:pt idx="20">
                  <c:v>185</c:v>
                </c:pt>
                <c:pt idx="21">
                  <c:v>191</c:v>
                </c:pt>
                <c:pt idx="22">
                  <c:v>197</c:v>
                </c:pt>
                <c:pt idx="23">
                  <c:v>203</c:v>
                </c:pt>
                <c:pt idx="24">
                  <c:v>209</c:v>
                </c:pt>
                <c:pt idx="25">
                  <c:v>216</c:v>
                </c:pt>
                <c:pt idx="26">
                  <c:v>216</c:v>
                </c:pt>
                <c:pt idx="27">
                  <c:v>216</c:v>
                </c:pt>
                <c:pt idx="28">
                  <c:v>216</c:v>
                </c:pt>
                <c:pt idx="29">
                  <c:v>216</c:v>
                </c:pt>
                <c:pt idx="30">
                  <c:v>216</c:v>
                </c:pt>
                <c:pt idx="31">
                  <c:v>216</c:v>
                </c:pt>
                <c:pt idx="32">
                  <c:v>216</c:v>
                </c:pt>
                <c:pt idx="33">
                  <c:v>216</c:v>
                </c:pt>
                <c:pt idx="34">
                  <c:v>216</c:v>
                </c:pt>
                <c:pt idx="35">
                  <c:v>216</c:v>
                </c:pt>
                <c:pt idx="36">
                  <c:v>216</c:v>
                </c:pt>
                <c:pt idx="37">
                  <c:v>216</c:v>
                </c:pt>
                <c:pt idx="38">
                  <c:v>216</c:v>
                </c:pt>
                <c:pt idx="39">
                  <c:v>216</c:v>
                </c:pt>
                <c:pt idx="40">
                  <c:v>216</c:v>
                </c:pt>
                <c:pt idx="41">
                  <c:v>216</c:v>
                </c:pt>
                <c:pt idx="42">
                  <c:v>216</c:v>
                </c:pt>
                <c:pt idx="43">
                  <c:v>216</c:v>
                </c:pt>
                <c:pt idx="44">
                  <c:v>216</c:v>
                </c:pt>
                <c:pt idx="45">
                  <c:v>216</c:v>
                </c:pt>
                <c:pt idx="46">
                  <c:v>216</c:v>
                </c:pt>
                <c:pt idx="47">
                  <c:v>216</c:v>
                </c:pt>
                <c:pt idx="48">
                  <c:v>216</c:v>
                </c:pt>
                <c:pt idx="49">
                  <c:v>216</c:v>
                </c:pt>
                <c:pt idx="50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0-4A08-94C6-E3C20A93A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61040"/>
        <c:axId val="1783560384"/>
      </c:areaChart>
      <c:lineChart>
        <c:grouping val="standard"/>
        <c:varyColors val="0"/>
        <c:ser>
          <c:idx val="2"/>
          <c:order val="0"/>
          <c:tx>
            <c:strRef>
              <c:f>'1.5deg analysis'!$C$7</c:f>
              <c:strCache>
                <c:ptCount val="1"/>
                <c:pt idx="0">
                  <c:v>1.5 degree target requirements - GLOBAL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'1.5deg analysis'!$F$3:$BD$3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'1.5deg analysis'!$F$7:$BD$7</c:f>
              <c:numCache>
                <c:formatCode>#,##0</c:formatCode>
                <c:ptCount val="51"/>
                <c:pt idx="0">
                  <c:v>426.21389844797483</c:v>
                </c:pt>
                <c:pt idx="1">
                  <c:v>423.79998536090176</c:v>
                </c:pt>
                <c:pt idx="2">
                  <c:v>436.96884054334691</c:v>
                </c:pt>
                <c:pt idx="3">
                  <c:v>460.78117886379533</c:v>
                </c:pt>
                <c:pt idx="4">
                  <c:v>479.41017806062706</c:v>
                </c:pt>
                <c:pt idx="5">
                  <c:v>477.79655432960556</c:v>
                </c:pt>
                <c:pt idx="6">
                  <c:v>485.90865837117997</c:v>
                </c:pt>
                <c:pt idx="7">
                  <c:v>514.47248275059314</c:v>
                </c:pt>
                <c:pt idx="8">
                  <c:v>508.69943314576648</c:v>
                </c:pt>
                <c:pt idx="9">
                  <c:v>510.16815752621682</c:v>
                </c:pt>
                <c:pt idx="10">
                  <c:v>524.29654728792764</c:v>
                </c:pt>
                <c:pt idx="11">
                  <c:v>511.37684104079773</c:v>
                </c:pt>
                <c:pt idx="12">
                  <c:v>514.51986254934047</c:v>
                </c:pt>
                <c:pt idx="13">
                  <c:v>527.46809831365783</c:v>
                </c:pt>
                <c:pt idx="14">
                  <c:v>518.24970424851745</c:v>
                </c:pt>
                <c:pt idx="15">
                  <c:v>512.38275060397882</c:v>
                </c:pt>
                <c:pt idx="30">
                  <c:v>288.36310100836022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40-4A08-94C6-E3C20A93AE81}"/>
            </c:ext>
          </c:extLst>
        </c:ser>
        <c:ser>
          <c:idx val="1"/>
          <c:order val="1"/>
          <c:tx>
            <c:strRef>
              <c:f>'1.5deg analysis'!$C$8</c:f>
              <c:strCache>
                <c:ptCount val="1"/>
                <c:pt idx="0">
                  <c:v>1.5 degree target requirements - 10% Adjusted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'1.5deg analysis'!$F$3:$BD$3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'1.5deg analysis'!$F$8:$BD$8</c:f>
              <c:numCache>
                <c:formatCode>#,##0</c:formatCode>
                <c:ptCount val="51"/>
                <c:pt idx="0">
                  <c:v>426.21389844797483</c:v>
                </c:pt>
                <c:pt idx="1">
                  <c:v>423.79998536090176</c:v>
                </c:pt>
                <c:pt idx="2">
                  <c:v>436.96884054334691</c:v>
                </c:pt>
                <c:pt idx="3">
                  <c:v>460.78117886379533</c:v>
                </c:pt>
                <c:pt idx="4">
                  <c:v>479.41017806062706</c:v>
                </c:pt>
                <c:pt idx="5">
                  <c:v>477.79655432960556</c:v>
                </c:pt>
                <c:pt idx="6">
                  <c:v>485.90865837117997</c:v>
                </c:pt>
                <c:pt idx="7">
                  <c:v>514.47248275059314</c:v>
                </c:pt>
                <c:pt idx="8">
                  <c:v>508.69943314576648</c:v>
                </c:pt>
                <c:pt idx="9">
                  <c:v>510.16815752621682</c:v>
                </c:pt>
                <c:pt idx="10">
                  <c:v>524.29654728792764</c:v>
                </c:pt>
                <c:pt idx="11">
                  <c:v>511.37684104079773</c:v>
                </c:pt>
                <c:pt idx="12">
                  <c:v>514.51986254934047</c:v>
                </c:pt>
                <c:pt idx="13">
                  <c:v>527.46809831365783</c:v>
                </c:pt>
                <c:pt idx="14">
                  <c:v>518.24970424851745</c:v>
                </c:pt>
                <c:pt idx="15">
                  <c:v>512.38275060397882</c:v>
                </c:pt>
                <c:pt idx="30">
                  <c:v>340.79275573715296</c:v>
                </c:pt>
                <c:pt idx="50">
                  <c:v>52.429654728792755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40-4A08-94C6-E3C20A93AE81}"/>
            </c:ext>
          </c:extLst>
        </c:ser>
        <c:ser>
          <c:idx val="0"/>
          <c:order val="2"/>
          <c:tx>
            <c:strRef>
              <c:f>'1.5deg analysis'!$C$6</c:f>
              <c:strCache>
                <c:ptCount val="1"/>
                <c:pt idx="0">
                  <c:v>Total net GHG inventory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'1.5deg analysis'!$F$3:$BD$3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'1.5deg analysis'!$F$6:$U$6</c:f>
              <c:numCache>
                <c:formatCode>#,##0</c:formatCode>
                <c:ptCount val="16"/>
                <c:pt idx="0">
                  <c:v>426.21389844797483</c:v>
                </c:pt>
                <c:pt idx="1">
                  <c:v>423.79998536090176</c:v>
                </c:pt>
                <c:pt idx="2">
                  <c:v>436.96884054334691</c:v>
                </c:pt>
                <c:pt idx="3">
                  <c:v>460.78117886379533</c:v>
                </c:pt>
                <c:pt idx="4">
                  <c:v>479.41017806062706</c:v>
                </c:pt>
                <c:pt idx="5">
                  <c:v>477.79655432960556</c:v>
                </c:pt>
                <c:pt idx="6">
                  <c:v>485.90865837117997</c:v>
                </c:pt>
                <c:pt idx="7">
                  <c:v>514.47248275059314</c:v>
                </c:pt>
                <c:pt idx="8">
                  <c:v>508.69943314576648</c:v>
                </c:pt>
                <c:pt idx="9">
                  <c:v>510.16815752621682</c:v>
                </c:pt>
                <c:pt idx="10">
                  <c:v>524.29654728792764</c:v>
                </c:pt>
                <c:pt idx="11">
                  <c:v>511.37684104079773</c:v>
                </c:pt>
                <c:pt idx="12">
                  <c:v>514.51986254934047</c:v>
                </c:pt>
                <c:pt idx="13">
                  <c:v>527.46809831365783</c:v>
                </c:pt>
                <c:pt idx="14">
                  <c:v>518.24970424851745</c:v>
                </c:pt>
                <c:pt idx="15">
                  <c:v>512.38275060397882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40-4A08-94C6-E3C20A93A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973056"/>
        <c:axId val="1376974368"/>
      </c:lineChart>
      <c:catAx>
        <c:axId val="137697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974368"/>
        <c:crosses val="autoZero"/>
        <c:auto val="1"/>
        <c:lblAlgn val="ctr"/>
        <c:lblOffset val="100"/>
        <c:noMultiLvlLbl val="0"/>
      </c:catAx>
      <c:valAx>
        <c:axId val="1376974368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 CO2e</a:t>
                </a:r>
              </a:p>
            </c:rich>
          </c:tx>
          <c:layout>
            <c:manualLayout>
              <c:xMode val="edge"/>
              <c:yMode val="edge"/>
              <c:x val="7.041058193716975E-3"/>
              <c:y val="0.29144311702416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973056"/>
        <c:crosses val="autoZero"/>
        <c:crossBetween val="between"/>
      </c:valAx>
      <c:valAx>
        <c:axId val="17835603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561040"/>
        <c:crosses val="max"/>
        <c:crossBetween val="between"/>
      </c:valAx>
      <c:catAx>
        <c:axId val="178356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356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24</xdr:row>
      <xdr:rowOff>6350</xdr:rowOff>
    </xdr:from>
    <xdr:to>
      <xdr:col>9</xdr:col>
      <xdr:colOff>736600</xdr:colOff>
      <xdr:row>48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691A98-CCB8-46E8-B3D6-CB13E976A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195035</xdr:colOff>
      <xdr:row>24</xdr:row>
      <xdr:rowOff>95250</xdr:rowOff>
    </xdr:from>
    <xdr:to>
      <xdr:col>21</xdr:col>
      <xdr:colOff>561748</xdr:colOff>
      <xdr:row>48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AF1AFF-1605-426D-B716-691957697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pelo.Letete\Documents\ERM%20All\PROJECTS\GIZ\Independent%20%20review%20of%207th%20GHG%20inventory%202000%20-%202017\Documents%20from%20DEA-GIZ\Overall%20summary%202017_v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sheet"/>
      <sheetName val="# Lookup Table"/>
      <sheetName val="Version notes"/>
      <sheetName val="Summary"/>
      <sheetName val="Recalculations"/>
      <sheetName val="Summary tables"/>
      <sheetName val="Per capita graph"/>
      <sheetName val="Per capita"/>
      <sheetName val="Sectoral table"/>
      <sheetName val="Sector trends"/>
      <sheetName val="Annual energy change"/>
      <sheetName val="Sector % trends"/>
      <sheetName val="Overall GHG trend"/>
      <sheetName val="Gross Sector wheel trends"/>
      <sheetName val="Net Sector wheel trends"/>
      <sheetName val="Gross gas wheel trends"/>
      <sheetName val="Net gas wheel trends"/>
      <sheetName val="CO2 trend"/>
      <sheetName val="CH4 trend"/>
      <sheetName val="N2O trend"/>
      <sheetName val="F-gas trend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Y1">
            <v>21</v>
          </cell>
        </row>
        <row r="2">
          <cell r="Y2">
            <v>310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7748-9EFB-4C3B-AE25-E2308D45EBAB}">
  <sheetPr>
    <tabColor rgb="FF002060"/>
  </sheetPr>
  <dimension ref="A1:U62"/>
  <sheetViews>
    <sheetView topLeftCell="A2" workbookViewId="0">
      <pane xSplit="5" ySplit="2" topLeftCell="Q4" activePane="bottomRight" state="frozen"/>
      <selection pane="topRight" activeCell="F2" sqref="F2"/>
      <selection pane="bottomLeft" activeCell="A5" sqref="A5"/>
      <selection pane="bottomRight" activeCell="X15" sqref="X15"/>
    </sheetView>
  </sheetViews>
  <sheetFormatPr defaultRowHeight="14.5" x14ac:dyDescent="0.35"/>
  <cols>
    <col min="1" max="1" width="13.7265625" style="7" customWidth="1"/>
    <col min="2" max="2" width="9.81640625" style="7" customWidth="1"/>
    <col min="3" max="3" width="35.453125" style="7" customWidth="1"/>
    <col min="4" max="5" width="8.7265625" style="7"/>
    <col min="6" max="20" width="10.7265625" style="7" customWidth="1"/>
    <col min="21" max="21" width="11.54296875" style="7" customWidth="1"/>
    <col min="22" max="16384" width="8.7265625" style="7"/>
  </cols>
  <sheetData>
    <row r="1" spans="1:21" s="1" customFormat="1" ht="21" x14ac:dyDescent="0.5">
      <c r="A1" s="1" t="s">
        <v>0</v>
      </c>
      <c r="C1" s="2" t="s">
        <v>1</v>
      </c>
    </row>
    <row r="3" spans="1:21" s="20" customFormat="1" x14ac:dyDescent="0.3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>
        <v>2000</v>
      </c>
      <c r="G3" s="20">
        <v>2001</v>
      </c>
      <c r="H3" s="20">
        <v>2002</v>
      </c>
      <c r="I3" s="20">
        <v>2003</v>
      </c>
      <c r="J3" s="20">
        <v>2004</v>
      </c>
      <c r="K3" s="20">
        <v>2005</v>
      </c>
      <c r="L3" s="20">
        <v>2006</v>
      </c>
      <c r="M3" s="20">
        <v>2007</v>
      </c>
      <c r="N3" s="20">
        <v>2008</v>
      </c>
      <c r="O3" s="20">
        <v>2009</v>
      </c>
      <c r="P3" s="20">
        <v>2010</v>
      </c>
      <c r="Q3" s="20">
        <v>2011</v>
      </c>
      <c r="R3" s="20">
        <v>2012</v>
      </c>
      <c r="S3" s="20">
        <v>2013</v>
      </c>
      <c r="T3" s="20">
        <v>2014</v>
      </c>
      <c r="U3" s="20">
        <v>2015</v>
      </c>
    </row>
    <row r="4" spans="1:21" x14ac:dyDescent="0.35">
      <c r="A4" s="5" t="s">
        <v>35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idden="1" x14ac:dyDescent="0.35">
      <c r="A5" s="8"/>
      <c r="B5" s="8"/>
      <c r="C5" s="8" t="s">
        <v>29</v>
      </c>
      <c r="D5" s="8"/>
      <c r="E5" s="8" t="s">
        <v>7</v>
      </c>
      <c r="F5" s="9">
        <v>439237.94138693949</v>
      </c>
      <c r="G5" s="9">
        <v>438167.45716402121</v>
      </c>
      <c r="H5" s="9">
        <v>452260.92218726367</v>
      </c>
      <c r="I5" s="9">
        <v>473942.07349406992</v>
      </c>
      <c r="J5" s="9">
        <v>490972.18235348619</v>
      </c>
      <c r="K5" s="9">
        <v>488656.48584350199</v>
      </c>
      <c r="L5" s="9">
        <v>496908.26029752969</v>
      </c>
      <c r="M5" s="9">
        <v>523801.90495766746</v>
      </c>
      <c r="N5" s="9">
        <v>516256.0562616383</v>
      </c>
      <c r="O5" s="9">
        <v>521245.72602779092</v>
      </c>
      <c r="P5" s="9">
        <v>538778.08852295286</v>
      </c>
      <c r="Q5" s="9">
        <v>522861.42287463462</v>
      </c>
      <c r="R5" s="9">
        <v>534696.84352478071</v>
      </c>
      <c r="S5" s="10">
        <v>554705.27761958551</v>
      </c>
      <c r="T5" s="10">
        <v>547509.49033564609</v>
      </c>
      <c r="U5" s="10">
        <v>540853.92409216473</v>
      </c>
    </row>
    <row r="6" spans="1:21" x14ac:dyDescent="0.35">
      <c r="A6" s="8"/>
      <c r="B6" s="8"/>
      <c r="C6" s="8" t="s">
        <v>36</v>
      </c>
      <c r="D6" s="8"/>
      <c r="E6" s="8" t="s">
        <v>7</v>
      </c>
      <c r="F6" s="9">
        <v>426213.89844797482</v>
      </c>
      <c r="G6" s="9">
        <v>423799.98536090174</v>
      </c>
      <c r="H6" s="9">
        <v>436968.84054334689</v>
      </c>
      <c r="I6" s="9">
        <v>460781.17886379536</v>
      </c>
      <c r="J6" s="9">
        <v>479410.17806062708</v>
      </c>
      <c r="K6" s="9">
        <v>477796.55432960554</v>
      </c>
      <c r="L6" s="9">
        <v>485908.65837117995</v>
      </c>
      <c r="M6" s="9">
        <v>514472.48275059316</v>
      </c>
      <c r="N6" s="9">
        <v>508699.4331457665</v>
      </c>
      <c r="O6" s="9">
        <v>510168.15752621682</v>
      </c>
      <c r="P6" s="9">
        <v>524296.54728792759</v>
      </c>
      <c r="Q6" s="9">
        <v>511376.84104079771</v>
      </c>
      <c r="R6" s="9">
        <v>514519.86254934053</v>
      </c>
      <c r="S6" s="10">
        <v>527468.0983136578</v>
      </c>
      <c r="T6" s="10">
        <v>518249.7042485174</v>
      </c>
      <c r="U6" s="10">
        <v>512382.75060397887</v>
      </c>
    </row>
    <row r="7" spans="1:21" x14ac:dyDescent="0.35">
      <c r="A7" s="8"/>
      <c r="B7" s="8"/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  <c r="U7" s="10"/>
    </row>
    <row r="8" spans="1:21" x14ac:dyDescent="0.35">
      <c r="A8" s="7" t="s">
        <v>8</v>
      </c>
      <c r="B8" s="11">
        <v>1</v>
      </c>
      <c r="C8" s="7" t="s">
        <v>9</v>
      </c>
      <c r="D8" s="7" t="s">
        <v>10</v>
      </c>
      <c r="E8" s="7" t="s">
        <v>11</v>
      </c>
      <c r="F8" s="12">
        <v>343790.02690806816</v>
      </c>
      <c r="G8" s="12">
        <v>342382.31775908527</v>
      </c>
      <c r="H8" s="12">
        <v>353157.51261117466</v>
      </c>
      <c r="I8" s="12">
        <v>376389.46498862031</v>
      </c>
      <c r="J8" s="12">
        <v>392714.70007804007</v>
      </c>
      <c r="K8" s="12">
        <v>387458.6345188712</v>
      </c>
      <c r="L8" s="12">
        <v>393755.29452490533</v>
      </c>
      <c r="M8" s="12">
        <v>422639.65010177449</v>
      </c>
      <c r="N8" s="12">
        <v>415228.26952254993</v>
      </c>
      <c r="O8" s="12">
        <v>423148.09368864394</v>
      </c>
      <c r="P8" s="12">
        <v>436922.18303976266</v>
      </c>
      <c r="Q8" s="12">
        <v>416243.68677039701</v>
      </c>
      <c r="R8" s="12">
        <v>429712.48601414275</v>
      </c>
      <c r="S8" s="13">
        <v>445188.94689318119</v>
      </c>
      <c r="T8" s="13">
        <v>436458.03156877239</v>
      </c>
      <c r="U8" s="13">
        <v>429907.45369724126</v>
      </c>
    </row>
    <row r="9" spans="1:21" x14ac:dyDescent="0.35">
      <c r="A9" s="7" t="s">
        <v>12</v>
      </c>
      <c r="B9" s="11">
        <v>2</v>
      </c>
      <c r="C9" s="7" t="s">
        <v>9</v>
      </c>
      <c r="D9" s="7" t="s">
        <v>10</v>
      </c>
      <c r="E9" s="7" t="s">
        <v>11</v>
      </c>
      <c r="F9" s="12">
        <v>34070.784091473332</v>
      </c>
      <c r="G9" s="12">
        <v>34057.418689953338</v>
      </c>
      <c r="H9" s="12">
        <v>36140.550376842002</v>
      </c>
      <c r="I9" s="12">
        <v>35606.548178090663</v>
      </c>
      <c r="J9" s="12">
        <v>35783.775326864008</v>
      </c>
      <c r="K9" s="12">
        <v>39118.218840102003</v>
      </c>
      <c r="L9" s="12">
        <v>40173.210256311744</v>
      </c>
      <c r="M9" s="12">
        <v>38222.529935045204</v>
      </c>
      <c r="N9" s="12">
        <v>36048.017206838675</v>
      </c>
      <c r="O9" s="12">
        <v>34351.983930875729</v>
      </c>
      <c r="P9" s="12">
        <v>36441.570589909068</v>
      </c>
      <c r="Q9" s="12">
        <v>40227.721556868666</v>
      </c>
      <c r="R9" s="12">
        <v>38954.926376138304</v>
      </c>
      <c r="S9" s="13">
        <v>41348.821958289751</v>
      </c>
      <c r="T9" s="13">
        <v>41878.363159654727</v>
      </c>
      <c r="U9" s="13">
        <v>41882.300101529981</v>
      </c>
    </row>
    <row r="10" spans="1:21" x14ac:dyDescent="0.35">
      <c r="A10" s="7" t="s">
        <v>16</v>
      </c>
      <c r="B10" s="11">
        <v>3</v>
      </c>
      <c r="C10" s="7" t="s">
        <v>29</v>
      </c>
      <c r="D10" s="7" t="s">
        <v>10</v>
      </c>
      <c r="E10" s="7" t="s">
        <v>11</v>
      </c>
      <c r="F10" s="12">
        <v>50539.346539775237</v>
      </c>
      <c r="G10" s="12">
        <v>50225.552744877132</v>
      </c>
      <c r="H10" s="12">
        <v>50825.652317272936</v>
      </c>
      <c r="I10" s="12">
        <v>49191.265745993238</v>
      </c>
      <c r="J10" s="12">
        <v>49118.699348290611</v>
      </c>
      <c r="K10" s="12">
        <v>48139.831707461155</v>
      </c>
      <c r="L10" s="12">
        <v>48468.720825674754</v>
      </c>
      <c r="M10" s="12">
        <v>47870.567687735835</v>
      </c>
      <c r="N10" s="12">
        <v>49363.873280675994</v>
      </c>
      <c r="O10" s="12">
        <v>47595.656280774354</v>
      </c>
      <c r="P10" s="12">
        <v>48743.021433478367</v>
      </c>
      <c r="Q10" s="12">
        <v>49108.29024520547</v>
      </c>
      <c r="R10" s="12">
        <v>48163.135240457574</v>
      </c>
      <c r="S10" s="13">
        <v>49780.341186481761</v>
      </c>
      <c r="T10" s="13">
        <v>50208.092530586437</v>
      </c>
      <c r="U10" s="13">
        <v>49531.029876154847</v>
      </c>
    </row>
    <row r="11" spans="1:21" x14ac:dyDescent="0.35">
      <c r="A11" s="7" t="s">
        <v>16</v>
      </c>
      <c r="B11" s="11">
        <v>3</v>
      </c>
      <c r="C11" s="7" t="s">
        <v>30</v>
      </c>
      <c r="D11" s="7" t="s">
        <v>10</v>
      </c>
      <c r="E11" s="7" t="s">
        <v>11</v>
      </c>
      <c r="F11" s="12">
        <v>37515.303600810585</v>
      </c>
      <c r="G11" s="12">
        <v>35858.080941757646</v>
      </c>
      <c r="H11" s="12">
        <v>35533.570673356211</v>
      </c>
      <c r="I11" s="12">
        <v>36030.371115718663</v>
      </c>
      <c r="J11" s="12">
        <v>37556.695055431526</v>
      </c>
      <c r="K11" s="12">
        <v>37279.900193564703</v>
      </c>
      <c r="L11" s="12">
        <v>37469.118899324996</v>
      </c>
      <c r="M11" s="12">
        <v>38541.145480661522</v>
      </c>
      <c r="N11" s="12">
        <v>41807.250164804158</v>
      </c>
      <c r="O11" s="12">
        <v>36518.087779200243</v>
      </c>
      <c r="P11" s="12">
        <v>34261.480198453035</v>
      </c>
      <c r="Q11" s="12">
        <v>37623.708411368527</v>
      </c>
      <c r="R11" s="12">
        <v>27986.154265017372</v>
      </c>
      <c r="S11" s="13">
        <v>22543.161880553973</v>
      </c>
      <c r="T11" s="13">
        <v>20948.306443457725</v>
      </c>
      <c r="U11" s="13">
        <v>21059.856387968975</v>
      </c>
    </row>
    <row r="12" spans="1:21" x14ac:dyDescent="0.35">
      <c r="A12" s="7" t="s">
        <v>13</v>
      </c>
      <c r="B12" s="11">
        <v>4</v>
      </c>
      <c r="C12" s="7" t="s">
        <v>9</v>
      </c>
      <c r="D12" s="7" t="s">
        <v>10</v>
      </c>
      <c r="E12" s="7" t="s">
        <v>11</v>
      </c>
      <c r="F12" s="12">
        <v>10837.783847622724</v>
      </c>
      <c r="G12" s="12">
        <v>11502.167970105476</v>
      </c>
      <c r="H12" s="12">
        <v>12137.206881974078</v>
      </c>
      <c r="I12" s="12">
        <v>12754.794581365728</v>
      </c>
      <c r="J12" s="12">
        <v>13355.007600291428</v>
      </c>
      <c r="K12" s="12">
        <v>13939.800777067579</v>
      </c>
      <c r="L12" s="12">
        <v>14511.034690637814</v>
      </c>
      <c r="M12" s="12">
        <v>15069.157233111899</v>
      </c>
      <c r="N12" s="12">
        <v>15615.896251573718</v>
      </c>
      <c r="O12" s="12">
        <v>16149.992127496946</v>
      </c>
      <c r="P12" s="12">
        <v>16671.313459802717</v>
      </c>
      <c r="Q12" s="12">
        <v>17281.724302163548</v>
      </c>
      <c r="R12" s="12">
        <v>17866.295894042134</v>
      </c>
      <c r="S12" s="13">
        <v>18387.167581632832</v>
      </c>
      <c r="T12" s="13">
        <v>18965.003076632554</v>
      </c>
      <c r="U12" s="13">
        <v>19533.140417238654</v>
      </c>
    </row>
    <row r="13" spans="1:21" x14ac:dyDescent="0.35"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5">
      <c r="A14" s="3" t="s">
        <v>14</v>
      </c>
      <c r="B14" s="4"/>
      <c r="C14" s="4"/>
      <c r="D14" s="4"/>
      <c r="E14" s="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x14ac:dyDescent="0.35">
      <c r="A15" s="8"/>
      <c r="C15" s="7" t="s">
        <v>31</v>
      </c>
      <c r="D15" s="7" t="s">
        <v>15</v>
      </c>
      <c r="E15" s="7" t="s">
        <v>11</v>
      </c>
      <c r="F15" s="13">
        <v>369031.59456574247</v>
      </c>
      <c r="G15" s="13">
        <v>367695.79265314387</v>
      </c>
      <c r="H15" s="13">
        <v>381134.12433681206</v>
      </c>
      <c r="I15" s="13">
        <v>403864.65211353579</v>
      </c>
      <c r="J15" s="13">
        <v>419957.00474729971</v>
      </c>
      <c r="K15" s="13">
        <v>416143.30630003737</v>
      </c>
      <c r="L15" s="13">
        <v>423728.03668376827</v>
      </c>
      <c r="M15" s="13">
        <v>451375.02666824113</v>
      </c>
      <c r="N15" s="13">
        <v>442890.42819902103</v>
      </c>
      <c r="O15" s="13">
        <v>449228.55573976552</v>
      </c>
      <c r="P15" s="13">
        <v>464137.4165720038</v>
      </c>
      <c r="Q15" s="13">
        <v>445534.69714493537</v>
      </c>
      <c r="R15" s="13">
        <v>457752.33032373805</v>
      </c>
      <c r="S15" s="13">
        <v>470872.57543903345</v>
      </c>
      <c r="T15" s="13">
        <v>466895.32611178426</v>
      </c>
      <c r="U15" s="13">
        <v>459944.33009738562</v>
      </c>
    </row>
    <row r="16" spans="1:21" x14ac:dyDescent="0.35">
      <c r="A16" s="8"/>
      <c r="C16" s="7" t="s">
        <v>32</v>
      </c>
      <c r="D16" s="7" t="s">
        <v>15</v>
      </c>
      <c r="E16" s="7" t="s">
        <v>11</v>
      </c>
      <c r="F16" s="13">
        <v>356007.55162677786</v>
      </c>
      <c r="G16" s="13">
        <v>353328.32085002441</v>
      </c>
      <c r="H16" s="13">
        <v>365842.04269289528</v>
      </c>
      <c r="I16" s="13">
        <v>390703.75748326123</v>
      </c>
      <c r="J16" s="13">
        <v>408395.0004544406</v>
      </c>
      <c r="K16" s="13">
        <v>405283.37478614092</v>
      </c>
      <c r="L16" s="13">
        <v>412728.43475741852</v>
      </c>
      <c r="M16" s="13">
        <v>442045.60446116683</v>
      </c>
      <c r="N16" s="13">
        <v>435333.80508314923</v>
      </c>
      <c r="O16" s="13">
        <v>438150.98723819142</v>
      </c>
      <c r="P16" s="13">
        <v>449655.87533697847</v>
      </c>
      <c r="Q16" s="13">
        <v>434050.11531109846</v>
      </c>
      <c r="R16" s="13">
        <v>437575.34934829781</v>
      </c>
      <c r="S16" s="13">
        <v>443635.39613310568</v>
      </c>
      <c r="T16" s="13">
        <v>437635.54002465558</v>
      </c>
      <c r="U16" s="13">
        <v>431473.15660919977</v>
      </c>
    </row>
    <row r="17" spans="1:21" x14ac:dyDescent="0.35">
      <c r="A17" s="7" t="s">
        <v>8</v>
      </c>
      <c r="B17" s="11">
        <v>1</v>
      </c>
      <c r="C17" s="7" t="s">
        <v>14</v>
      </c>
      <c r="D17" s="7" t="s">
        <v>15</v>
      </c>
      <c r="E17" s="7" t="s">
        <v>11</v>
      </c>
      <c r="F17" s="13">
        <v>337032.71696757129</v>
      </c>
      <c r="G17" s="13">
        <v>335625.4893811894</v>
      </c>
      <c r="H17" s="13">
        <v>346304.09829691797</v>
      </c>
      <c r="I17" s="13">
        <v>369245.74013361905</v>
      </c>
      <c r="J17" s="13">
        <v>385346.86902555742</v>
      </c>
      <c r="K17" s="13">
        <v>380244.33576102764</v>
      </c>
      <c r="L17" s="13">
        <v>386903.08623216604</v>
      </c>
      <c r="M17" s="13">
        <v>415536.93562619603</v>
      </c>
      <c r="N17" s="13">
        <v>407870.6762020521</v>
      </c>
      <c r="O17" s="13">
        <v>415755.35812211776</v>
      </c>
      <c r="P17" s="13">
        <v>429404.51203250058</v>
      </c>
      <c r="Q17" s="13">
        <v>409372.88431711582</v>
      </c>
      <c r="R17" s="13">
        <v>422598.07594306016</v>
      </c>
      <c r="S17" s="13">
        <v>434479.12984531699</v>
      </c>
      <c r="T17" s="13">
        <v>429650.56523585966</v>
      </c>
      <c r="U17" s="13">
        <v>423181.56090774602</v>
      </c>
    </row>
    <row r="18" spans="1:21" x14ac:dyDescent="0.35">
      <c r="A18" s="7" t="s">
        <v>12</v>
      </c>
      <c r="B18" s="11">
        <v>2</v>
      </c>
      <c r="C18" s="7" t="s">
        <v>14</v>
      </c>
      <c r="D18" s="7" t="s">
        <v>15</v>
      </c>
      <c r="E18" s="7" t="s">
        <v>11</v>
      </c>
      <c r="F18" s="13">
        <v>31374.154828813334</v>
      </c>
      <c r="G18" s="13">
        <v>31396.705954533332</v>
      </c>
      <c r="H18" s="13">
        <v>33597.429480721999</v>
      </c>
      <c r="I18" s="13">
        <v>33660.717333450666</v>
      </c>
      <c r="J18" s="13">
        <v>33557.751097104003</v>
      </c>
      <c r="K18" s="13">
        <v>35245.206985982004</v>
      </c>
      <c r="L18" s="13">
        <v>35954.253066851743</v>
      </c>
      <c r="M18" s="13">
        <v>34796.667290685204</v>
      </c>
      <c r="N18" s="13">
        <v>33848.282451218671</v>
      </c>
      <c r="O18" s="13">
        <v>32663.964283755733</v>
      </c>
      <c r="P18" s="13">
        <v>33835.716350054267</v>
      </c>
      <c r="Q18" s="13">
        <v>35139.002916666672</v>
      </c>
      <c r="R18" s="13">
        <v>34030.320089613801</v>
      </c>
      <c r="S18" s="13">
        <v>35370.769991865949</v>
      </c>
      <c r="T18" s="13">
        <v>36088.07073637563</v>
      </c>
      <c r="U18" s="13">
        <v>35777.588380137087</v>
      </c>
    </row>
    <row r="19" spans="1:21" x14ac:dyDescent="0.35">
      <c r="A19" s="7" t="s">
        <v>16</v>
      </c>
      <c r="B19" s="11">
        <v>3</v>
      </c>
      <c r="C19" s="7" t="s">
        <v>33</v>
      </c>
      <c r="D19" s="7" t="s">
        <v>15</v>
      </c>
      <c r="E19" s="7" t="s">
        <v>11</v>
      </c>
      <c r="F19" s="13">
        <v>595.54586666666683</v>
      </c>
      <c r="G19" s="13">
        <v>643.81698333333338</v>
      </c>
      <c r="H19" s="13">
        <v>1202.4031066666671</v>
      </c>
      <c r="I19" s="13">
        <v>927.61460000000034</v>
      </c>
      <c r="J19" s="13">
        <v>1021.4405300000003</v>
      </c>
      <c r="K19" s="13">
        <v>622.4660200000003</v>
      </c>
      <c r="L19" s="13">
        <v>839.0464133333337</v>
      </c>
      <c r="M19" s="13">
        <v>1009.4239833333338</v>
      </c>
      <c r="N19" s="13">
        <v>1139.1143500000005</v>
      </c>
      <c r="O19" s="13">
        <v>776.52867842086425</v>
      </c>
      <c r="P19" s="13">
        <v>864.11882269419516</v>
      </c>
      <c r="Q19" s="13">
        <v>988.4799695795698</v>
      </c>
      <c r="R19" s="13">
        <v>1088.8013215553169</v>
      </c>
      <c r="S19" s="13">
        <v>987.40337894253571</v>
      </c>
      <c r="T19" s="13">
        <v>1120.8436621471415</v>
      </c>
      <c r="U19" s="13">
        <v>948.7388580411731</v>
      </c>
    </row>
    <row r="20" spans="1:21" x14ac:dyDescent="0.35">
      <c r="A20" s="7" t="s">
        <v>16</v>
      </c>
      <c r="B20" s="11">
        <v>3</v>
      </c>
      <c r="C20" s="7" t="s">
        <v>34</v>
      </c>
      <c r="D20" s="7" t="s">
        <v>15</v>
      </c>
      <c r="E20" s="7" t="s">
        <v>11</v>
      </c>
      <c r="F20" s="13">
        <v>-12428.497072297987</v>
      </c>
      <c r="G20" s="13">
        <v>-13723.654819786154</v>
      </c>
      <c r="H20" s="13">
        <v>-14089.678537250062</v>
      </c>
      <c r="I20" s="13">
        <v>-12233.280030274576</v>
      </c>
      <c r="J20" s="13">
        <v>-10540.563762859085</v>
      </c>
      <c r="K20" s="13">
        <v>-10237.465493896454</v>
      </c>
      <c r="L20" s="13">
        <v>-10160.55551301643</v>
      </c>
      <c r="M20" s="13">
        <v>-8319.9982237409786</v>
      </c>
      <c r="N20" s="13">
        <v>-6417.5087658718403</v>
      </c>
      <c r="O20" s="13">
        <v>-10301.039823153244</v>
      </c>
      <c r="P20" s="13">
        <v>-13617.422412331136</v>
      </c>
      <c r="Q20" s="13">
        <v>-10496.101864257376</v>
      </c>
      <c r="R20" s="13">
        <v>-19088.179653884879</v>
      </c>
      <c r="S20" s="13">
        <v>-26249.77592698525</v>
      </c>
      <c r="T20" s="13">
        <v>-28138.942424981567</v>
      </c>
      <c r="U20" s="13">
        <v>-27522.4346301447</v>
      </c>
    </row>
    <row r="21" spans="1:21" x14ac:dyDescent="0.35">
      <c r="A21" s="7" t="s">
        <v>13</v>
      </c>
      <c r="B21" s="11">
        <v>4</v>
      </c>
      <c r="C21" s="7" t="s">
        <v>14</v>
      </c>
      <c r="D21" s="7" t="s">
        <v>15</v>
      </c>
      <c r="E21" s="7" t="s">
        <v>11</v>
      </c>
      <c r="F21" s="13">
        <v>29.176902691199992</v>
      </c>
      <c r="G21" s="13">
        <v>29.780334087767987</v>
      </c>
      <c r="H21" s="13">
        <v>30.193452505418392</v>
      </c>
      <c r="I21" s="13">
        <v>30.580046466076794</v>
      </c>
      <c r="J21" s="13">
        <v>30.944094638291986</v>
      </c>
      <c r="K21" s="13">
        <v>31.297533027710386</v>
      </c>
      <c r="L21" s="13">
        <v>31.650971417128794</v>
      </c>
      <c r="M21" s="13">
        <v>31.999768026573591</v>
      </c>
      <c r="N21" s="13">
        <v>32.355195750266383</v>
      </c>
      <c r="O21" s="13">
        <v>32.704655471135986</v>
      </c>
      <c r="P21" s="13">
        <v>33.069366754775992</v>
      </c>
      <c r="Q21" s="13">
        <v>34.329941573320795</v>
      </c>
      <c r="R21" s="13">
        <v>35.132969508753597</v>
      </c>
      <c r="S21" s="13">
        <v>35.272222907961584</v>
      </c>
      <c r="T21" s="13">
        <v>35.846477401838392</v>
      </c>
      <c r="U21" s="13">
        <v>36.44195146130879</v>
      </c>
    </row>
    <row r="22" spans="1:21" x14ac:dyDescent="0.35"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x14ac:dyDescent="0.35">
      <c r="A23" s="3" t="s">
        <v>17</v>
      </c>
      <c r="B23" s="4"/>
      <c r="C23" s="4"/>
      <c r="D23" s="4"/>
      <c r="E23" s="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7"/>
    </row>
    <row r="24" spans="1:21" x14ac:dyDescent="0.35">
      <c r="A24" s="8"/>
      <c r="C24" s="7" t="s">
        <v>17</v>
      </c>
      <c r="D24" s="7" t="s">
        <v>18</v>
      </c>
      <c r="E24" s="7" t="s">
        <v>11</v>
      </c>
      <c r="F24" s="13">
        <v>43698.604276313214</v>
      </c>
      <c r="G24" s="13">
        <v>44229.543344076956</v>
      </c>
      <c r="H24" s="13">
        <v>44606.570157269321</v>
      </c>
      <c r="I24" s="13">
        <v>44873.203876145941</v>
      </c>
      <c r="J24" s="13">
        <v>45498.51715423631</v>
      </c>
      <c r="K24" s="13">
        <v>45858.048012063999</v>
      </c>
      <c r="L24" s="13">
        <v>46186.224764701808</v>
      </c>
      <c r="M24" s="13">
        <v>46436.985584319409</v>
      </c>
      <c r="N24" s="13">
        <v>47859.84952253649</v>
      </c>
      <c r="O24" s="13">
        <v>47500.991323562586</v>
      </c>
      <c r="P24" s="13">
        <v>48790.045339703182</v>
      </c>
      <c r="Q24" s="13">
        <v>48928.695749177001</v>
      </c>
      <c r="R24" s="13">
        <v>49084.068005267589</v>
      </c>
      <c r="S24" s="13">
        <v>53947.137566342521</v>
      </c>
      <c r="T24" s="13">
        <v>50667.979106894214</v>
      </c>
      <c r="U24" s="13">
        <v>50854.661501050221</v>
      </c>
    </row>
    <row r="25" spans="1:21" x14ac:dyDescent="0.35">
      <c r="A25" s="7" t="s">
        <v>8</v>
      </c>
      <c r="B25" s="11">
        <v>1</v>
      </c>
      <c r="C25" s="7" t="s">
        <v>17</v>
      </c>
      <c r="D25" s="7" t="s">
        <v>18</v>
      </c>
      <c r="E25" s="7" t="s">
        <v>11</v>
      </c>
      <c r="F25" s="13">
        <v>4564.3408565239779</v>
      </c>
      <c r="G25" s="13">
        <v>4555.0098809528581</v>
      </c>
      <c r="H25" s="13">
        <v>4584.6368821701799</v>
      </c>
      <c r="I25" s="13">
        <v>4734.5171521717402</v>
      </c>
      <c r="J25" s="13">
        <v>4871.1439458334817</v>
      </c>
      <c r="K25" s="13">
        <v>4702.3444413168345</v>
      </c>
      <c r="L25" s="13">
        <v>4526.9471096489979</v>
      </c>
      <c r="M25" s="13">
        <v>4620.6896450051281</v>
      </c>
      <c r="N25" s="13">
        <v>4889.8918096671623</v>
      </c>
      <c r="O25" s="13">
        <v>4871.7352325214397</v>
      </c>
      <c r="P25" s="13">
        <v>4896.0961463614185</v>
      </c>
      <c r="Q25" s="13">
        <v>4358.4624661234275</v>
      </c>
      <c r="R25" s="13">
        <v>4509.6096623805161</v>
      </c>
      <c r="S25" s="13">
        <v>8061.4650536930003</v>
      </c>
      <c r="T25" s="13">
        <v>4155.5389739645598</v>
      </c>
      <c r="U25" s="13">
        <v>4110.817996063849</v>
      </c>
    </row>
    <row r="26" spans="1:21" x14ac:dyDescent="0.35">
      <c r="A26" s="7" t="s">
        <v>12</v>
      </c>
      <c r="B26" s="11">
        <v>2</v>
      </c>
      <c r="C26" s="7" t="s">
        <v>17</v>
      </c>
      <c r="D26" s="7" t="s">
        <v>18</v>
      </c>
      <c r="E26" s="7" t="s">
        <v>11</v>
      </c>
      <c r="F26" s="13">
        <v>68.930262659999997</v>
      </c>
      <c r="G26" s="13">
        <v>69.133155419999994</v>
      </c>
      <c r="H26" s="13">
        <v>66.620646120000004</v>
      </c>
      <c r="I26" s="13">
        <v>69.072944640000003</v>
      </c>
      <c r="J26" s="13">
        <v>72.594029759999998</v>
      </c>
      <c r="K26" s="13">
        <v>94.555854119999978</v>
      </c>
      <c r="L26" s="13">
        <v>103.44818945999999</v>
      </c>
      <c r="M26" s="13">
        <v>139.55384436000003</v>
      </c>
      <c r="N26" s="13">
        <v>71.562355620000005</v>
      </c>
      <c r="O26" s="13">
        <v>51.655647119999998</v>
      </c>
      <c r="P26" s="13">
        <v>61.266539854800001</v>
      </c>
      <c r="Q26" s="13">
        <v>84.4165098</v>
      </c>
      <c r="R26" s="13">
        <v>67.153564799999984</v>
      </c>
      <c r="S26" s="13">
        <v>75.290759854800001</v>
      </c>
      <c r="T26" s="13">
        <v>72.520382882137113</v>
      </c>
      <c r="U26" s="13">
        <v>91.079071022637095</v>
      </c>
    </row>
    <row r="27" spans="1:21" x14ac:dyDescent="0.35">
      <c r="A27" s="7" t="s">
        <v>16</v>
      </c>
      <c r="B27" s="11">
        <v>3</v>
      </c>
      <c r="C27" s="7" t="s">
        <v>17</v>
      </c>
      <c r="D27" s="7" t="s">
        <v>18</v>
      </c>
      <c r="E27" s="7" t="s">
        <v>11</v>
      </c>
      <c r="F27" s="13">
        <v>28919.888592769134</v>
      </c>
      <c r="G27" s="13">
        <v>28809.890456037814</v>
      </c>
      <c r="H27" s="13">
        <v>28534.566760295907</v>
      </c>
      <c r="I27" s="13">
        <v>28040.453706762553</v>
      </c>
      <c r="J27" s="13">
        <v>27934.044593202543</v>
      </c>
      <c r="K27" s="13">
        <v>27864.006700728434</v>
      </c>
      <c r="L27" s="13">
        <v>27795.841282441557</v>
      </c>
      <c r="M27" s="13">
        <v>27366.907970760676</v>
      </c>
      <c r="N27" s="13">
        <v>28050.256165862735</v>
      </c>
      <c r="O27" s="13">
        <v>27203.657713026765</v>
      </c>
      <c r="P27" s="13">
        <v>27946.07283132759</v>
      </c>
      <c r="Q27" s="13">
        <v>28018.708312767063</v>
      </c>
      <c r="R27" s="13">
        <v>27474.679790995411</v>
      </c>
      <c r="S27" s="13">
        <v>28260.189424691562</v>
      </c>
      <c r="T27" s="13">
        <v>28325.518422837948</v>
      </c>
      <c r="U27" s="13">
        <v>27984.355781520102</v>
      </c>
    </row>
    <row r="28" spans="1:21" x14ac:dyDescent="0.35">
      <c r="A28" s="7" t="s">
        <v>13</v>
      </c>
      <c r="B28" s="11">
        <v>4</v>
      </c>
      <c r="C28" s="7" t="s">
        <v>17</v>
      </c>
      <c r="D28" s="7" t="s">
        <v>18</v>
      </c>
      <c r="E28" s="7" t="s">
        <v>11</v>
      </c>
      <c r="F28" s="13">
        <v>10145.444564360096</v>
      </c>
      <c r="G28" s="13">
        <v>10795.50985166628</v>
      </c>
      <c r="H28" s="13">
        <v>11420.745868683231</v>
      </c>
      <c r="I28" s="13">
        <v>12029.160072571651</v>
      </c>
      <c r="J28" s="13">
        <v>12620.734585440279</v>
      </c>
      <c r="K28" s="13">
        <v>13197.141015898727</v>
      </c>
      <c r="L28" s="13">
        <v>13759.988183151258</v>
      </c>
      <c r="M28" s="13">
        <v>14309.83412419361</v>
      </c>
      <c r="N28" s="13">
        <v>14848.139191386595</v>
      </c>
      <c r="O28" s="13">
        <v>15373.942730894381</v>
      </c>
      <c r="P28" s="13">
        <v>15886.609822159369</v>
      </c>
      <c r="Q28" s="13">
        <v>16467.108460486514</v>
      </c>
      <c r="R28" s="13">
        <v>17032.624987091665</v>
      </c>
      <c r="S28" s="13">
        <v>17550.192328103156</v>
      </c>
      <c r="T28" s="13">
        <v>18114.401327209573</v>
      </c>
      <c r="U28" s="13">
        <v>18668.408652443632</v>
      </c>
    </row>
    <row r="29" spans="1:21" x14ac:dyDescent="0.35">
      <c r="B29" s="1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x14ac:dyDescent="0.35">
      <c r="A30" s="8"/>
      <c r="C30" s="7" t="s">
        <v>17</v>
      </c>
      <c r="D30" s="7" t="s">
        <v>18</v>
      </c>
      <c r="E30" s="7" t="s">
        <v>19</v>
      </c>
      <c r="F30" s="13">
        <v>2080.885917919677</v>
      </c>
      <c r="G30" s="13">
        <v>2106.1687306703311</v>
      </c>
      <c r="H30" s="13">
        <v>2124.1223884413962</v>
      </c>
      <c r="I30" s="13">
        <v>2136.8192321974257</v>
      </c>
      <c r="J30" s="13">
        <v>2166.5960549636338</v>
      </c>
      <c r="K30" s="13">
        <v>2183.7165720030475</v>
      </c>
      <c r="L30" s="13">
        <v>2199.3440364143717</v>
      </c>
      <c r="M30" s="13">
        <v>2211.2850278247338</v>
      </c>
      <c r="N30" s="13">
        <v>2279.0404534541185</v>
      </c>
      <c r="O30" s="13">
        <v>2261.9519677886947</v>
      </c>
      <c r="P30" s="13">
        <v>2323.335492366818</v>
      </c>
      <c r="Q30" s="13">
        <v>2329.9378928179526</v>
      </c>
      <c r="R30" s="13">
        <v>2337.3365716794092</v>
      </c>
      <c r="S30" s="13">
        <v>2568.911312682977</v>
      </c>
      <c r="T30" s="13">
        <v>2412.7609098521052</v>
      </c>
      <c r="U30" s="13">
        <v>2421.6505476690581</v>
      </c>
    </row>
    <row r="31" spans="1:21" x14ac:dyDescent="0.35">
      <c r="A31" s="7" t="s">
        <v>8</v>
      </c>
      <c r="B31" s="11">
        <v>1</v>
      </c>
      <c r="C31" s="7" t="s">
        <v>17</v>
      </c>
      <c r="D31" s="7" t="s">
        <v>18</v>
      </c>
      <c r="E31" s="7" t="s">
        <v>19</v>
      </c>
      <c r="F31" s="13">
        <v>217.34956459637991</v>
      </c>
      <c r="G31" s="13">
        <v>216.90523242632656</v>
      </c>
      <c r="H31" s="13">
        <v>218.31604200810381</v>
      </c>
      <c r="I31" s="13">
        <v>225.45319772246381</v>
      </c>
      <c r="J31" s="13">
        <v>231.95923551588007</v>
      </c>
      <c r="K31" s="13">
        <v>223.92116387223021</v>
      </c>
      <c r="L31" s="13">
        <v>215.56890998328561</v>
      </c>
      <c r="M31" s="13">
        <v>220.03284023833945</v>
      </c>
      <c r="N31" s="13">
        <v>232.85199093653154</v>
      </c>
      <c r="O31" s="13">
        <v>231.98739202483046</v>
      </c>
      <c r="P31" s="13">
        <v>233.14743554101992</v>
      </c>
      <c r="Q31" s="13">
        <v>207.54583172016322</v>
      </c>
      <c r="R31" s="13">
        <v>214.74331725621505</v>
      </c>
      <c r="S31" s="13">
        <v>383.87928827109528</v>
      </c>
      <c r="T31" s="13">
        <v>197.88280828402665</v>
      </c>
      <c r="U31" s="13">
        <v>195.75323790780234</v>
      </c>
    </row>
    <row r="32" spans="1:21" x14ac:dyDescent="0.35">
      <c r="A32" s="7" t="s">
        <v>12</v>
      </c>
      <c r="B32" s="11">
        <v>2</v>
      </c>
      <c r="C32" s="7" t="s">
        <v>17</v>
      </c>
      <c r="D32" s="7" t="s">
        <v>18</v>
      </c>
      <c r="E32" s="7" t="s">
        <v>19</v>
      </c>
      <c r="F32" s="13">
        <v>3.2823934599999998</v>
      </c>
      <c r="G32" s="13">
        <v>3.2920550199999998</v>
      </c>
      <c r="H32" s="13">
        <v>3.1724117200000004</v>
      </c>
      <c r="I32" s="13">
        <v>3.2891878400000003</v>
      </c>
      <c r="J32" s="13">
        <v>3.4568585599999997</v>
      </c>
      <c r="K32" s="13">
        <v>4.5026597199999987</v>
      </c>
      <c r="L32" s="13">
        <v>4.9261042599999998</v>
      </c>
      <c r="M32" s="13">
        <v>6.6454211600000015</v>
      </c>
      <c r="N32" s="13">
        <v>3.4077312200000001</v>
      </c>
      <c r="O32" s="13">
        <v>2.4597927199999998</v>
      </c>
      <c r="P32" s="13">
        <v>2.9174542788000002</v>
      </c>
      <c r="Q32" s="13">
        <v>4.0198337999999998</v>
      </c>
      <c r="R32" s="13">
        <v>3.1977887999999992</v>
      </c>
      <c r="S32" s="13">
        <v>3.5852742788</v>
      </c>
      <c r="T32" s="13">
        <v>3.4533515658160532</v>
      </c>
      <c r="U32" s="13">
        <v>4.3370986201255759</v>
      </c>
    </row>
    <row r="33" spans="1:21" x14ac:dyDescent="0.35">
      <c r="A33" s="7" t="s">
        <v>16</v>
      </c>
      <c r="B33" s="11">
        <v>3</v>
      </c>
      <c r="C33" s="7" t="s">
        <v>17</v>
      </c>
      <c r="D33" s="7" t="s">
        <v>18</v>
      </c>
      <c r="E33" s="7" t="s">
        <v>19</v>
      </c>
      <c r="F33" s="13">
        <v>1377.1375520366255</v>
      </c>
      <c r="G33" s="13">
        <v>1371.8995455256102</v>
      </c>
      <c r="H33" s="13">
        <v>1358.7888933474242</v>
      </c>
      <c r="I33" s="13">
        <v>1335.2597003220264</v>
      </c>
      <c r="J33" s="13">
        <v>1330.1925996763116</v>
      </c>
      <c r="K33" s="13">
        <v>1326.8574619394492</v>
      </c>
      <c r="L33" s="13">
        <v>1323.6114896400741</v>
      </c>
      <c r="M33" s="13">
        <v>1303.1860938457464</v>
      </c>
      <c r="N33" s="13">
        <v>1335.7264840887017</v>
      </c>
      <c r="O33" s="13">
        <v>1295.4122720488936</v>
      </c>
      <c r="P33" s="13">
        <v>1330.7653729203614</v>
      </c>
      <c r="Q33" s="13">
        <v>1334.2242053698601</v>
      </c>
      <c r="R33" s="13">
        <v>1308.3180852854957</v>
      </c>
      <c r="S33" s="13">
        <v>1345.7233059376933</v>
      </c>
      <c r="T33" s="13">
        <v>1348.8342106113309</v>
      </c>
      <c r="U33" s="13">
        <v>1332.5883705485762</v>
      </c>
    </row>
    <row r="34" spans="1:21" x14ac:dyDescent="0.35">
      <c r="A34" s="7" t="s">
        <v>13</v>
      </c>
      <c r="B34" s="11">
        <v>4</v>
      </c>
      <c r="C34" s="7" t="s">
        <v>17</v>
      </c>
      <c r="D34" s="7" t="s">
        <v>18</v>
      </c>
      <c r="E34" s="7" t="s">
        <v>19</v>
      </c>
      <c r="F34" s="13">
        <v>483.11640782667121</v>
      </c>
      <c r="G34" s="13">
        <v>514.07189769839431</v>
      </c>
      <c r="H34" s="13">
        <v>543.84504136586816</v>
      </c>
      <c r="I34" s="13">
        <v>572.81714631293573</v>
      </c>
      <c r="J34" s="13">
        <v>600.98736121144191</v>
      </c>
      <c r="K34" s="13">
        <v>628.43528647136793</v>
      </c>
      <c r="L34" s="13">
        <v>655.23753253101222</v>
      </c>
      <c r="M34" s="13">
        <v>681.4206725806481</v>
      </c>
      <c r="N34" s="13">
        <v>707.0542472088855</v>
      </c>
      <c r="O34" s="13">
        <v>732.09251099497055</v>
      </c>
      <c r="P34" s="13">
        <v>756.50522962663661</v>
      </c>
      <c r="Q34" s="13">
        <v>784.14802192792922</v>
      </c>
      <c r="R34" s="13">
        <v>811.0773803376984</v>
      </c>
      <c r="S34" s="13">
        <v>835.72344419538842</v>
      </c>
      <c r="T34" s="13">
        <v>862.59053939093201</v>
      </c>
      <c r="U34" s="13">
        <v>888.97184059255392</v>
      </c>
    </row>
    <row r="35" spans="1:21" x14ac:dyDescent="0.35"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x14ac:dyDescent="0.35">
      <c r="A36" s="3" t="s">
        <v>20</v>
      </c>
      <c r="B36" s="4"/>
      <c r="C36" s="4"/>
      <c r="D36" s="4"/>
      <c r="E36" s="4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x14ac:dyDescent="0.35">
      <c r="C37" s="7" t="s">
        <v>20</v>
      </c>
      <c r="D37" s="7" t="s">
        <v>21</v>
      </c>
      <c r="E37" s="7" t="s">
        <v>11</v>
      </c>
      <c r="F37" s="13">
        <v>25524.562544883771</v>
      </c>
      <c r="G37" s="13">
        <v>25234.461166800425</v>
      </c>
      <c r="H37" s="13">
        <v>25623.107693182308</v>
      </c>
      <c r="I37" s="13">
        <v>24308.017504388201</v>
      </c>
      <c r="J37" s="13">
        <v>24627.230451950083</v>
      </c>
      <c r="K37" s="13">
        <v>24941.771531400562</v>
      </c>
      <c r="L37" s="13">
        <v>25013.118849059541</v>
      </c>
      <c r="M37" s="13">
        <v>23955.822705106886</v>
      </c>
      <c r="N37" s="13">
        <v>23932.208540080781</v>
      </c>
      <c r="O37" s="13">
        <v>23415.92896446291</v>
      </c>
      <c r="P37" s="13">
        <v>23646.936611245823</v>
      </c>
      <c r="Q37" s="13">
        <v>23712.782950120258</v>
      </c>
      <c r="R37" s="13">
        <v>23353.667574050578</v>
      </c>
      <c r="S37" s="13">
        <v>24587.201107640594</v>
      </c>
      <c r="T37" s="13">
        <v>24597.127076570621</v>
      </c>
      <c r="U37" s="13">
        <v>24386.70184335866</v>
      </c>
    </row>
    <row r="38" spans="1:21" x14ac:dyDescent="0.35">
      <c r="A38" s="7" t="s">
        <v>8</v>
      </c>
      <c r="B38" s="11">
        <v>1</v>
      </c>
      <c r="C38" s="7" t="s">
        <v>20</v>
      </c>
      <c r="D38" s="7" t="s">
        <v>21</v>
      </c>
      <c r="E38" s="7" t="s">
        <v>11</v>
      </c>
      <c r="F38" s="13">
        <v>2192.9690839729055</v>
      </c>
      <c r="G38" s="13">
        <v>2201.8184969430135</v>
      </c>
      <c r="H38" s="13">
        <v>2268.777432086516</v>
      </c>
      <c r="I38" s="13">
        <v>2409.2077028295171</v>
      </c>
      <c r="J38" s="13">
        <v>2496.6871066491576</v>
      </c>
      <c r="K38" s="13">
        <v>2511.9543165266909</v>
      </c>
      <c r="L38" s="13">
        <v>2325.2611830902488</v>
      </c>
      <c r="M38" s="13">
        <v>2482.0248305733421</v>
      </c>
      <c r="N38" s="13">
        <v>2467.7015108306591</v>
      </c>
      <c r="O38" s="13">
        <v>2521.000334004756</v>
      </c>
      <c r="P38" s="13">
        <v>2621.5748609006682</v>
      </c>
      <c r="Q38" s="13">
        <v>2512.3399871577053</v>
      </c>
      <c r="R38" s="13">
        <v>2604.8004087020258</v>
      </c>
      <c r="S38" s="13">
        <v>2648.3519941712184</v>
      </c>
      <c r="T38" s="13">
        <v>2651.9273589481331</v>
      </c>
      <c r="U38" s="13">
        <v>2615.0747934313713</v>
      </c>
    </row>
    <row r="39" spans="1:21" x14ac:dyDescent="0.35">
      <c r="A39" s="7" t="s">
        <v>12</v>
      </c>
      <c r="B39" s="11">
        <v>2</v>
      </c>
      <c r="C39" s="7" t="s">
        <v>20</v>
      </c>
      <c r="D39" s="7" t="s">
        <v>21</v>
      </c>
      <c r="E39" s="7" t="s">
        <v>11</v>
      </c>
      <c r="F39" s="13">
        <v>1644.519</v>
      </c>
      <c r="G39" s="13">
        <v>1583.9195799999998</v>
      </c>
      <c r="H39" s="13">
        <v>1579.3802500000002</v>
      </c>
      <c r="I39" s="13">
        <v>980.55790000000013</v>
      </c>
      <c r="J39" s="13">
        <v>1264.0001999999999</v>
      </c>
      <c r="K39" s="13">
        <v>2065.096</v>
      </c>
      <c r="L39" s="13">
        <v>2134.6289999999999</v>
      </c>
      <c r="M39" s="13">
        <v>1252.2388000000001</v>
      </c>
      <c r="N39" s="13">
        <v>554.60239999999999</v>
      </c>
      <c r="O39" s="13">
        <v>536.11399999999992</v>
      </c>
      <c r="P39" s="13">
        <v>340.89769999999999</v>
      </c>
      <c r="Q39" s="13">
        <v>319.05509999999998</v>
      </c>
      <c r="R39" s="13">
        <v>350.67509999999999</v>
      </c>
      <c r="S39" s="13">
        <v>604.39769999999999</v>
      </c>
      <c r="T39" s="13">
        <v>368.71400000000006</v>
      </c>
      <c r="U39" s="13">
        <v>345.40200000000004</v>
      </c>
    </row>
    <row r="40" spans="1:21" x14ac:dyDescent="0.35">
      <c r="A40" s="7" t="s">
        <v>16</v>
      </c>
      <c r="B40" s="11">
        <v>3</v>
      </c>
      <c r="C40" s="7" t="s">
        <v>20</v>
      </c>
      <c r="D40" s="7" t="s">
        <v>21</v>
      </c>
      <c r="E40" s="7" t="s">
        <v>11</v>
      </c>
      <c r="F40" s="13">
        <v>21023.912080339436</v>
      </c>
      <c r="G40" s="13">
        <v>20771.845305505984</v>
      </c>
      <c r="H40" s="13">
        <v>21088.682450310363</v>
      </c>
      <c r="I40" s="13">
        <v>20223.197439230684</v>
      </c>
      <c r="J40" s="13">
        <v>20163.214225088068</v>
      </c>
      <c r="K40" s="13">
        <v>19653.358986732725</v>
      </c>
      <c r="L40" s="13">
        <v>19833.833129899864</v>
      </c>
      <c r="M40" s="13">
        <v>19494.235733641828</v>
      </c>
      <c r="N40" s="13">
        <v>20174.502764813264</v>
      </c>
      <c r="O40" s="13">
        <v>19615.469889326723</v>
      </c>
      <c r="P40" s="13">
        <v>19932.829779456584</v>
      </c>
      <c r="Q40" s="13">
        <v>20101.101962858836</v>
      </c>
      <c r="R40" s="13">
        <v>19599.654127906841</v>
      </c>
      <c r="S40" s="13">
        <v>20532.748382847662</v>
      </c>
      <c r="T40" s="13">
        <v>20761.730445601344</v>
      </c>
      <c r="U40" s="13">
        <v>20597.935236593574</v>
      </c>
    </row>
    <row r="41" spans="1:21" x14ac:dyDescent="0.35">
      <c r="A41" s="7" t="s">
        <v>13</v>
      </c>
      <c r="B41" s="11">
        <v>4</v>
      </c>
      <c r="C41" s="7" t="s">
        <v>20</v>
      </c>
      <c r="D41" s="7" t="s">
        <v>21</v>
      </c>
      <c r="E41" s="7" t="s">
        <v>11</v>
      </c>
      <c r="F41" s="13">
        <v>663.16238057142857</v>
      </c>
      <c r="G41" s="13">
        <v>676.87778435142855</v>
      </c>
      <c r="H41" s="13">
        <v>686.2675607854286</v>
      </c>
      <c r="I41" s="13">
        <v>695.054462328</v>
      </c>
      <c r="J41" s="13">
        <v>703.32892021285716</v>
      </c>
      <c r="K41" s="13">
        <v>711.36222814114296</v>
      </c>
      <c r="L41" s="13">
        <v>719.39553606942866</v>
      </c>
      <c r="M41" s="13">
        <v>727.32334089171434</v>
      </c>
      <c r="N41" s="13">
        <v>735.4018644368573</v>
      </c>
      <c r="O41" s="13">
        <v>743.34474113142858</v>
      </c>
      <c r="P41" s="13">
        <v>751.63427088857145</v>
      </c>
      <c r="Q41" s="13">
        <v>780.2859001037142</v>
      </c>
      <c r="R41" s="13">
        <v>798.53793744171435</v>
      </c>
      <c r="S41" s="13">
        <v>801.70303062171433</v>
      </c>
      <c r="T41" s="13">
        <v>814.7552720211429</v>
      </c>
      <c r="U41" s="13">
        <v>828.28981333371416</v>
      </c>
    </row>
    <row r="42" spans="1:21" x14ac:dyDescent="0.35">
      <c r="B42" s="11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35">
      <c r="C43" s="7" t="s">
        <v>20</v>
      </c>
      <c r="D43" s="7" t="s">
        <v>21</v>
      </c>
      <c r="E43" s="7" t="s">
        <v>22</v>
      </c>
      <c r="F43" s="13">
        <v>82.337298531883135</v>
      </c>
      <c r="G43" s="13">
        <v>81.40148763484008</v>
      </c>
      <c r="H43" s="13">
        <v>82.655186107039697</v>
      </c>
      <c r="I43" s="13">
        <v>78.412959691574841</v>
      </c>
      <c r="J43" s="13">
        <v>79.442678877258331</v>
      </c>
      <c r="K43" s="13">
        <v>80.45732752064697</v>
      </c>
      <c r="L43" s="13">
        <v>80.687480158256591</v>
      </c>
      <c r="M43" s="13">
        <v>77.276847435828671</v>
      </c>
      <c r="N43" s="13">
        <v>77.200672709938004</v>
      </c>
      <c r="O43" s="13">
        <v>75.535254724073909</v>
      </c>
      <c r="P43" s="13">
        <v>76.280440681438137</v>
      </c>
      <c r="Q43" s="13">
        <v>76.492848226194383</v>
      </c>
      <c r="R43" s="13">
        <v>75.334411529195407</v>
      </c>
      <c r="S43" s="13">
        <v>79.313551960130951</v>
      </c>
      <c r="T43" s="13">
        <v>79.345571214743941</v>
      </c>
      <c r="U43" s="13">
        <v>78.666780139866646</v>
      </c>
    </row>
    <row r="44" spans="1:21" x14ac:dyDescent="0.35">
      <c r="A44" s="7" t="s">
        <v>8</v>
      </c>
      <c r="B44" s="11">
        <v>1</v>
      </c>
      <c r="C44" s="7" t="s">
        <v>20</v>
      </c>
      <c r="D44" s="7" t="s">
        <v>21</v>
      </c>
      <c r="E44" s="7" t="s">
        <v>22</v>
      </c>
      <c r="F44" s="13">
        <v>7.0740938192674374</v>
      </c>
      <c r="G44" s="13">
        <v>7.1026403127193989</v>
      </c>
      <c r="H44" s="13">
        <v>7.318636877698439</v>
      </c>
      <c r="I44" s="13">
        <v>7.7716377510629586</v>
      </c>
      <c r="J44" s="13">
        <v>8.0538293762876059</v>
      </c>
      <c r="K44" s="13">
        <v>8.1030784404086802</v>
      </c>
      <c r="L44" s="13">
        <v>7.5008425260975766</v>
      </c>
      <c r="M44" s="13">
        <v>8.0065317115269092</v>
      </c>
      <c r="N44" s="13">
        <v>7.9603274542924485</v>
      </c>
      <c r="O44" s="13">
        <v>8.1322591419508257</v>
      </c>
      <c r="P44" s="13">
        <v>8.4566930996795744</v>
      </c>
      <c r="Q44" s="13">
        <v>8.1043225392184048</v>
      </c>
      <c r="R44" s="13">
        <v>8.4025819635549226</v>
      </c>
      <c r="S44" s="13">
        <v>8.5430709489394143</v>
      </c>
      <c r="T44" s="13">
        <v>8.5546043837036549</v>
      </c>
      <c r="U44" s="13">
        <v>8.4357251401011979</v>
      </c>
    </row>
    <row r="45" spans="1:21" x14ac:dyDescent="0.35">
      <c r="A45" s="7" t="s">
        <v>12</v>
      </c>
      <c r="B45" s="11">
        <v>2</v>
      </c>
      <c r="C45" s="7" t="s">
        <v>20</v>
      </c>
      <c r="D45" s="7" t="s">
        <v>21</v>
      </c>
      <c r="E45" s="7" t="s">
        <v>22</v>
      </c>
      <c r="F45" s="13">
        <v>5.3048999999999999</v>
      </c>
      <c r="G45" s="13">
        <v>5.1094179999999989</v>
      </c>
      <c r="H45" s="13">
        <v>5.0947750000000003</v>
      </c>
      <c r="I45" s="13">
        <v>3.1630900000000004</v>
      </c>
      <c r="J45" s="13">
        <v>4.07742</v>
      </c>
      <c r="K45" s="13">
        <v>6.6616</v>
      </c>
      <c r="L45" s="13">
        <v>6.8858999999999995</v>
      </c>
      <c r="M45" s="13">
        <v>4.0394800000000002</v>
      </c>
      <c r="N45" s="13">
        <v>1.78904</v>
      </c>
      <c r="O45" s="13">
        <v>1.7293999999999998</v>
      </c>
      <c r="P45" s="13">
        <v>1.0996699999999999</v>
      </c>
      <c r="Q45" s="13">
        <v>1.02921</v>
      </c>
      <c r="R45" s="13">
        <v>1.13121</v>
      </c>
      <c r="S45" s="13">
        <v>1.94967</v>
      </c>
      <c r="T45" s="13">
        <v>1.1894000000000002</v>
      </c>
      <c r="U45" s="13">
        <v>1.1142000000000001</v>
      </c>
    </row>
    <row r="46" spans="1:21" x14ac:dyDescent="0.35">
      <c r="A46" s="7" t="s">
        <v>16</v>
      </c>
      <c r="B46" s="11">
        <v>3</v>
      </c>
      <c r="C46" s="7" t="s">
        <v>20</v>
      </c>
      <c r="D46" s="7" t="s">
        <v>21</v>
      </c>
      <c r="E46" s="7" t="s">
        <v>22</v>
      </c>
      <c r="F46" s="13">
        <v>67.819071226901414</v>
      </c>
      <c r="G46" s="13">
        <v>67.005952598406395</v>
      </c>
      <c r="H46" s="13">
        <v>68.028007904226982</v>
      </c>
      <c r="I46" s="13">
        <v>65.236120771711882</v>
      </c>
      <c r="J46" s="13">
        <v>65.042626532542158</v>
      </c>
      <c r="K46" s="13">
        <v>63.397932215266856</v>
      </c>
      <c r="L46" s="13">
        <v>63.980106870644718</v>
      </c>
      <c r="M46" s="13">
        <v>62.884631398844604</v>
      </c>
      <c r="N46" s="13">
        <v>65.079041176816986</v>
      </c>
      <c r="O46" s="13">
        <v>63.275709320408787</v>
      </c>
      <c r="P46" s="13">
        <v>64.299450901472852</v>
      </c>
      <c r="Q46" s="13">
        <v>64.842264396318825</v>
      </c>
      <c r="R46" s="13">
        <v>63.224690735183358</v>
      </c>
      <c r="S46" s="13">
        <v>66.234672202734387</v>
      </c>
      <c r="T46" s="13">
        <v>66.973324018068851</v>
      </c>
      <c r="U46" s="13">
        <v>66.444952376108304</v>
      </c>
    </row>
    <row r="47" spans="1:21" x14ac:dyDescent="0.35">
      <c r="A47" s="7" t="s">
        <v>13</v>
      </c>
      <c r="B47" s="11">
        <v>4</v>
      </c>
      <c r="C47" s="7" t="s">
        <v>20</v>
      </c>
      <c r="D47" s="7" t="s">
        <v>21</v>
      </c>
      <c r="E47" s="7" t="s">
        <v>22</v>
      </c>
      <c r="F47" s="13">
        <v>2.1392334857142856</v>
      </c>
      <c r="G47" s="13">
        <v>2.1834767237142856</v>
      </c>
      <c r="H47" s="13">
        <v>2.2137663251142858</v>
      </c>
      <c r="I47" s="13">
        <v>2.2421111688000002</v>
      </c>
      <c r="J47" s="13">
        <v>2.2688029684285715</v>
      </c>
      <c r="K47" s="13">
        <v>2.2947168649714289</v>
      </c>
      <c r="L47" s="13">
        <v>2.3206307615142858</v>
      </c>
      <c r="M47" s="13">
        <v>2.3462043254571432</v>
      </c>
      <c r="N47" s="13">
        <v>2.372264078828572</v>
      </c>
      <c r="O47" s="13">
        <v>2.3978862617142855</v>
      </c>
      <c r="P47" s="13">
        <v>2.4246266802857144</v>
      </c>
      <c r="Q47" s="13">
        <v>2.5170512906571427</v>
      </c>
      <c r="R47" s="13">
        <v>2.5759288304571433</v>
      </c>
      <c r="S47" s="13">
        <v>2.5861388084571431</v>
      </c>
      <c r="T47" s="13">
        <v>2.6282428129714286</v>
      </c>
      <c r="U47" s="13">
        <v>2.6719026236571426</v>
      </c>
    </row>
    <row r="48" spans="1:21" x14ac:dyDescent="0.35"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x14ac:dyDescent="0.35">
      <c r="A49" s="3" t="s">
        <v>23</v>
      </c>
      <c r="B49" s="4"/>
      <c r="C49" s="4"/>
      <c r="D49" s="4"/>
      <c r="E49" s="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7"/>
    </row>
    <row r="50" spans="1:21" x14ac:dyDescent="0.35">
      <c r="A50" s="8"/>
      <c r="C50" s="7" t="s">
        <v>23</v>
      </c>
      <c r="D50" s="7" t="s">
        <v>24</v>
      </c>
      <c r="E50" s="7" t="s">
        <v>11</v>
      </c>
      <c r="F50" s="13">
        <v>983.18000000000006</v>
      </c>
      <c r="G50" s="13">
        <v>1007.66</v>
      </c>
      <c r="H50" s="13">
        <v>897.11999999999989</v>
      </c>
      <c r="I50" s="13">
        <v>896.19999999999993</v>
      </c>
      <c r="J50" s="13">
        <v>889.43</v>
      </c>
      <c r="K50" s="13">
        <v>1713.3600000000001</v>
      </c>
      <c r="L50" s="13">
        <v>1980.8800000000003</v>
      </c>
      <c r="M50" s="13">
        <v>2034.0700000000002</v>
      </c>
      <c r="N50" s="13">
        <v>1573.5700000000002</v>
      </c>
      <c r="O50" s="13">
        <v>1100.25</v>
      </c>
      <c r="P50" s="13">
        <v>2203.69</v>
      </c>
      <c r="Q50" s="13">
        <v>4685.2470304020007</v>
      </c>
      <c r="R50" s="13">
        <v>4506.7776217245</v>
      </c>
      <c r="S50" s="13">
        <v>5298.3635065690069</v>
      </c>
      <c r="T50" s="13">
        <v>5349.0580403969579</v>
      </c>
      <c r="U50" s="13">
        <v>5668.2306503702548</v>
      </c>
    </row>
    <row r="51" spans="1:21" x14ac:dyDescent="0.35">
      <c r="A51" s="8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x14ac:dyDescent="0.35">
      <c r="A52" s="5" t="s">
        <v>25</v>
      </c>
      <c r="B52" s="6"/>
      <c r="C52" s="6"/>
      <c r="D52" s="6"/>
      <c r="E52" s="6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x14ac:dyDescent="0.35">
      <c r="A53" s="7" t="s">
        <v>8</v>
      </c>
      <c r="B53" s="11">
        <v>1</v>
      </c>
      <c r="C53" s="7" t="s">
        <v>25</v>
      </c>
      <c r="D53" s="7" t="s">
        <v>26</v>
      </c>
      <c r="E53" s="7" t="s">
        <v>11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35">
      <c r="A54" s="7" t="s">
        <v>12</v>
      </c>
      <c r="B54" s="11">
        <v>2</v>
      </c>
      <c r="C54" s="7" t="s">
        <v>25</v>
      </c>
      <c r="D54" s="7" t="s">
        <v>26</v>
      </c>
      <c r="E54" s="7" t="s">
        <v>11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841.75</v>
      </c>
      <c r="L54" s="13">
        <v>1045.3600000000001</v>
      </c>
      <c r="M54" s="13">
        <v>1063.4000000000001</v>
      </c>
      <c r="N54" s="13">
        <v>1025.95</v>
      </c>
      <c r="O54" s="13">
        <v>992.04</v>
      </c>
      <c r="P54" s="13">
        <v>2065.8000000000002</v>
      </c>
      <c r="Q54" s="13">
        <v>2274.3970304019999</v>
      </c>
      <c r="R54" s="13">
        <v>2527.5876217245</v>
      </c>
      <c r="S54" s="13">
        <v>2852.5371444459997</v>
      </c>
      <c r="T54" s="13">
        <v>3065.5941807110003</v>
      </c>
      <c r="U54" s="13">
        <v>3482.1249274289999</v>
      </c>
    </row>
    <row r="55" spans="1:21" x14ac:dyDescent="0.35">
      <c r="A55" s="7" t="s">
        <v>16</v>
      </c>
      <c r="B55" s="11">
        <v>3</v>
      </c>
      <c r="C55" s="7" t="s">
        <v>25</v>
      </c>
      <c r="D55" s="7" t="s">
        <v>26</v>
      </c>
      <c r="E55" s="7" t="s">
        <v>11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x14ac:dyDescent="0.35">
      <c r="A56" s="7" t="s">
        <v>13</v>
      </c>
      <c r="B56" s="11">
        <v>4</v>
      </c>
      <c r="C56" s="7" t="s">
        <v>25</v>
      </c>
      <c r="D56" s="7" t="s">
        <v>26</v>
      </c>
      <c r="E56" s="7" t="s">
        <v>11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35"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</row>
    <row r="58" spans="1:21" x14ac:dyDescent="0.35">
      <c r="A58" s="5" t="s">
        <v>27</v>
      </c>
      <c r="B58" s="6"/>
      <c r="C58" s="6"/>
      <c r="D58" s="6"/>
      <c r="E58" s="6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x14ac:dyDescent="0.35">
      <c r="A59" s="7" t="s">
        <v>8</v>
      </c>
      <c r="B59" s="11">
        <v>1</v>
      </c>
      <c r="C59" s="7" t="s">
        <v>27</v>
      </c>
      <c r="D59" s="7" t="s">
        <v>28</v>
      </c>
      <c r="E59" s="7" t="s">
        <v>11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x14ac:dyDescent="0.35">
      <c r="A60" s="7" t="s">
        <v>12</v>
      </c>
      <c r="B60" s="11">
        <v>2</v>
      </c>
      <c r="C60" s="7" t="s">
        <v>27</v>
      </c>
      <c r="D60" s="7" t="s">
        <v>28</v>
      </c>
      <c r="E60" s="7" t="s">
        <v>11</v>
      </c>
      <c r="F60" s="13">
        <v>983.18000000000006</v>
      </c>
      <c r="G60" s="13">
        <v>1007.66</v>
      </c>
      <c r="H60" s="13">
        <v>897.11999999999989</v>
      </c>
      <c r="I60" s="13">
        <v>896.19999999999993</v>
      </c>
      <c r="J60" s="13">
        <v>889.43</v>
      </c>
      <c r="K60" s="13">
        <v>871.61</v>
      </c>
      <c r="L60" s="13">
        <v>935.52000000000021</v>
      </c>
      <c r="M60" s="13">
        <v>970.67</v>
      </c>
      <c r="N60" s="13">
        <v>547.62</v>
      </c>
      <c r="O60" s="13">
        <v>108.21</v>
      </c>
      <c r="P60" s="13">
        <v>137.89000000000001</v>
      </c>
      <c r="Q60" s="13">
        <v>2410.8500000000004</v>
      </c>
      <c r="R60" s="13">
        <v>1979.19</v>
      </c>
      <c r="S60" s="13">
        <v>2445.8263621230067</v>
      </c>
      <c r="T60" s="13">
        <v>2283.4638596859581</v>
      </c>
      <c r="U60" s="13">
        <v>2186.1057229412554</v>
      </c>
    </row>
    <row r="61" spans="1:21" x14ac:dyDescent="0.35">
      <c r="A61" s="7" t="s">
        <v>16</v>
      </c>
      <c r="B61" s="11">
        <v>3</v>
      </c>
      <c r="C61" s="7" t="s">
        <v>27</v>
      </c>
      <c r="D61" s="7" t="s">
        <v>28</v>
      </c>
      <c r="E61" s="7" t="s">
        <v>11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x14ac:dyDescent="0.35">
      <c r="A62" s="7" t="s">
        <v>13</v>
      </c>
      <c r="B62" s="11">
        <v>4</v>
      </c>
      <c r="C62" s="7" t="s">
        <v>27</v>
      </c>
      <c r="D62" s="7" t="s">
        <v>28</v>
      </c>
      <c r="E62" s="7" t="s">
        <v>11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5B1A-D2F3-467A-81DD-2B486F328600}">
  <sheetPr>
    <tabColor rgb="FF002060"/>
  </sheetPr>
  <dimension ref="A1:BD58"/>
  <sheetViews>
    <sheetView tabSelected="1" topLeftCell="A2" zoomScale="70" zoomScaleNormal="70" workbookViewId="0">
      <pane xSplit="5" ySplit="2" topLeftCell="F14" activePane="bottomRight" state="frozen"/>
      <selection pane="topRight" activeCell="F2" sqref="F2"/>
      <selection pane="bottomLeft" activeCell="A5" sqref="A5"/>
      <selection pane="bottomRight" activeCell="J50" sqref="J50"/>
    </sheetView>
  </sheetViews>
  <sheetFormatPr defaultRowHeight="14.5" x14ac:dyDescent="0.35"/>
  <cols>
    <col min="1" max="1" width="13.7265625" style="7" customWidth="1"/>
    <col min="2" max="2" width="9.81640625" style="7" customWidth="1"/>
    <col min="3" max="3" width="35.453125" style="7" customWidth="1"/>
    <col min="4" max="5" width="8.7265625" style="7"/>
    <col min="6" max="20" width="10.7265625" style="7" customWidth="1"/>
    <col min="21" max="21" width="11.54296875" style="7" customWidth="1"/>
    <col min="22" max="16384" width="8.7265625" style="7"/>
  </cols>
  <sheetData>
    <row r="1" spans="1:56" s="1" customFormat="1" ht="21" x14ac:dyDescent="0.5">
      <c r="A1" s="1" t="s">
        <v>0</v>
      </c>
      <c r="C1" s="2" t="s">
        <v>1</v>
      </c>
    </row>
    <row r="3" spans="1:56" s="20" customFormat="1" x14ac:dyDescent="0.3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>
        <v>2000</v>
      </c>
      <c r="G3" s="20">
        <v>2001</v>
      </c>
      <c r="H3" s="20">
        <v>2002</v>
      </c>
      <c r="I3" s="20">
        <v>2003</v>
      </c>
      <c r="J3" s="20">
        <v>2004</v>
      </c>
      <c r="K3" s="20">
        <v>2005</v>
      </c>
      <c r="L3" s="20">
        <v>2006</v>
      </c>
      <c r="M3" s="20">
        <v>2007</v>
      </c>
      <c r="N3" s="20">
        <v>2008</v>
      </c>
      <c r="O3" s="20">
        <v>2009</v>
      </c>
      <c r="P3" s="20">
        <v>2010</v>
      </c>
      <c r="Q3" s="20">
        <v>2011</v>
      </c>
      <c r="R3" s="20">
        <v>2012</v>
      </c>
      <c r="S3" s="20">
        <v>2013</v>
      </c>
      <c r="T3" s="20">
        <v>2014</v>
      </c>
      <c r="U3" s="20">
        <v>2015</v>
      </c>
      <c r="V3" s="20">
        <v>2016</v>
      </c>
      <c r="W3" s="20">
        <v>2017</v>
      </c>
      <c r="X3" s="20">
        <v>2018</v>
      </c>
      <c r="Y3" s="20">
        <v>2019</v>
      </c>
      <c r="Z3" s="20">
        <v>2020</v>
      </c>
      <c r="AA3" s="20">
        <v>2021</v>
      </c>
      <c r="AB3" s="20">
        <v>2022</v>
      </c>
      <c r="AC3" s="20">
        <v>2023</v>
      </c>
      <c r="AD3" s="20">
        <v>2024</v>
      </c>
      <c r="AE3" s="20">
        <v>2025</v>
      </c>
      <c r="AF3" s="20">
        <v>2026</v>
      </c>
      <c r="AG3" s="20">
        <v>2027</v>
      </c>
      <c r="AH3" s="20">
        <v>2028</v>
      </c>
      <c r="AI3" s="20">
        <v>2029</v>
      </c>
      <c r="AJ3" s="20">
        <v>2030</v>
      </c>
      <c r="AK3" s="20">
        <v>2031</v>
      </c>
      <c r="AL3" s="20">
        <v>2032</v>
      </c>
      <c r="AM3" s="20">
        <v>2033</v>
      </c>
      <c r="AN3" s="20">
        <v>2034</v>
      </c>
      <c r="AO3" s="20">
        <v>2035</v>
      </c>
      <c r="AP3" s="20">
        <v>2036</v>
      </c>
      <c r="AQ3" s="20">
        <v>2037</v>
      </c>
      <c r="AR3" s="20">
        <v>2038</v>
      </c>
      <c r="AS3" s="20">
        <v>2039</v>
      </c>
      <c r="AT3" s="20">
        <v>2040</v>
      </c>
      <c r="AU3" s="20">
        <v>2041</v>
      </c>
      <c r="AV3" s="20">
        <v>2042</v>
      </c>
      <c r="AW3" s="20">
        <v>2043</v>
      </c>
      <c r="AX3" s="20">
        <v>2044</v>
      </c>
      <c r="AY3" s="20">
        <v>2045</v>
      </c>
      <c r="AZ3" s="20">
        <v>2046</v>
      </c>
      <c r="BA3" s="20">
        <v>2047</v>
      </c>
      <c r="BB3" s="20">
        <v>2048</v>
      </c>
      <c r="BC3" s="20">
        <v>2049</v>
      </c>
      <c r="BD3" s="20">
        <v>2050</v>
      </c>
    </row>
    <row r="4" spans="1:56" x14ac:dyDescent="0.35">
      <c r="A4" s="5" t="s">
        <v>35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56" hidden="1" x14ac:dyDescent="0.35">
      <c r="A5" s="8"/>
      <c r="B5" s="8"/>
      <c r="C5" s="8" t="s">
        <v>29</v>
      </c>
      <c r="D5" s="8"/>
      <c r="E5" s="8" t="s">
        <v>7</v>
      </c>
      <c r="F5" s="9">
        <v>439237.94138693949</v>
      </c>
      <c r="G5" s="9">
        <v>438167.45716402121</v>
      </c>
      <c r="H5" s="9">
        <v>452260.92218726367</v>
      </c>
      <c r="I5" s="9">
        <v>473942.07349406992</v>
      </c>
      <c r="J5" s="9">
        <v>490972.18235348619</v>
      </c>
      <c r="K5" s="9">
        <v>488656.48584350199</v>
      </c>
      <c r="L5" s="9">
        <v>496908.26029752969</v>
      </c>
      <c r="M5" s="9">
        <v>523801.90495766746</v>
      </c>
      <c r="N5" s="9">
        <v>516256.0562616383</v>
      </c>
      <c r="O5" s="9">
        <v>521245.72602779092</v>
      </c>
      <c r="P5" s="9">
        <v>538778.08852295286</v>
      </c>
      <c r="Q5" s="9">
        <v>522861.42287463462</v>
      </c>
      <c r="R5" s="9">
        <v>534696.84352478071</v>
      </c>
      <c r="S5" s="10">
        <v>554705.27761958551</v>
      </c>
      <c r="T5" s="10">
        <v>547509.49033564609</v>
      </c>
      <c r="U5" s="10">
        <v>540853.92409216473</v>
      </c>
    </row>
    <row r="6" spans="1:56" x14ac:dyDescent="0.35">
      <c r="A6" s="8"/>
      <c r="B6" s="8"/>
      <c r="C6" s="8" t="s">
        <v>36</v>
      </c>
      <c r="D6" s="8"/>
      <c r="E6" s="8" t="s">
        <v>46</v>
      </c>
      <c r="F6" s="9">
        <f t="shared" ref="F6:U6" si="0">F56/1000</f>
        <v>426.21389844797483</v>
      </c>
      <c r="G6" s="9">
        <f t="shared" si="0"/>
        <v>423.79998536090176</v>
      </c>
      <c r="H6" s="9">
        <f t="shared" si="0"/>
        <v>436.96884054334691</v>
      </c>
      <c r="I6" s="9">
        <f t="shared" si="0"/>
        <v>460.78117886379533</v>
      </c>
      <c r="J6" s="9">
        <f t="shared" si="0"/>
        <v>479.41017806062706</v>
      </c>
      <c r="K6" s="9">
        <f t="shared" si="0"/>
        <v>477.79655432960556</v>
      </c>
      <c r="L6" s="9">
        <f t="shared" si="0"/>
        <v>485.90865837117997</v>
      </c>
      <c r="M6" s="9">
        <f t="shared" si="0"/>
        <v>514.47248275059314</v>
      </c>
      <c r="N6" s="9">
        <f t="shared" si="0"/>
        <v>508.69943314576648</v>
      </c>
      <c r="O6" s="9">
        <f t="shared" si="0"/>
        <v>510.16815752621682</v>
      </c>
      <c r="P6" s="9">
        <f t="shared" si="0"/>
        <v>524.29654728792764</v>
      </c>
      <c r="Q6" s="9">
        <f t="shared" si="0"/>
        <v>511.37684104079773</v>
      </c>
      <c r="R6" s="9">
        <f t="shared" si="0"/>
        <v>514.51986254934047</v>
      </c>
      <c r="S6" s="9">
        <f t="shared" si="0"/>
        <v>527.46809831365783</v>
      </c>
      <c r="T6" s="9">
        <f t="shared" si="0"/>
        <v>518.24970424851745</v>
      </c>
      <c r="U6" s="9">
        <f t="shared" si="0"/>
        <v>512.38275060397882</v>
      </c>
      <c r="AJ6" s="21">
        <f>(1-0.45)*P6</f>
        <v>288.36310100836022</v>
      </c>
      <c r="BD6" s="21">
        <v>0</v>
      </c>
    </row>
    <row r="7" spans="1:56" x14ac:dyDescent="0.35">
      <c r="A7" s="8"/>
      <c r="B7" s="8"/>
      <c r="C7" s="8" t="s">
        <v>37</v>
      </c>
      <c r="D7" s="8"/>
      <c r="E7" s="8"/>
      <c r="F7" s="9">
        <f t="shared" ref="F7:U7" si="1">F57/1000</f>
        <v>426.21389844797483</v>
      </c>
      <c r="G7" s="9">
        <f t="shared" si="1"/>
        <v>423.79998536090176</v>
      </c>
      <c r="H7" s="9">
        <f t="shared" si="1"/>
        <v>436.96884054334691</v>
      </c>
      <c r="I7" s="9">
        <f t="shared" si="1"/>
        <v>460.78117886379533</v>
      </c>
      <c r="J7" s="9">
        <f t="shared" si="1"/>
        <v>479.41017806062706</v>
      </c>
      <c r="K7" s="9">
        <f t="shared" si="1"/>
        <v>477.79655432960556</v>
      </c>
      <c r="L7" s="9">
        <f t="shared" si="1"/>
        <v>485.90865837117997</v>
      </c>
      <c r="M7" s="9">
        <f t="shared" si="1"/>
        <v>514.47248275059314</v>
      </c>
      <c r="N7" s="9">
        <f t="shared" si="1"/>
        <v>508.69943314576648</v>
      </c>
      <c r="O7" s="9">
        <f t="shared" si="1"/>
        <v>510.16815752621682</v>
      </c>
      <c r="P7" s="9">
        <f t="shared" si="1"/>
        <v>524.29654728792764</v>
      </c>
      <c r="Q7" s="9">
        <f t="shared" si="1"/>
        <v>511.37684104079773</v>
      </c>
      <c r="R7" s="9">
        <f t="shared" si="1"/>
        <v>514.51986254934047</v>
      </c>
      <c r="S7" s="9">
        <f t="shared" si="1"/>
        <v>527.46809831365783</v>
      </c>
      <c r="T7" s="9">
        <f t="shared" si="1"/>
        <v>518.24970424851745</v>
      </c>
      <c r="U7" s="9">
        <f t="shared" si="1"/>
        <v>512.38275060397882</v>
      </c>
      <c r="AJ7" s="21">
        <f>(1-0.45)*P6</f>
        <v>288.36310100836022</v>
      </c>
      <c r="BD7" s="21">
        <v>0</v>
      </c>
    </row>
    <row r="8" spans="1:56" x14ac:dyDescent="0.35">
      <c r="A8" s="8"/>
      <c r="B8" s="8"/>
      <c r="C8" s="8" t="s">
        <v>45</v>
      </c>
      <c r="D8" s="8"/>
      <c r="E8" s="8"/>
      <c r="F8" s="9">
        <f t="shared" ref="F8:U8" si="2">F58/1000</f>
        <v>426.21389844797483</v>
      </c>
      <c r="G8" s="9">
        <f t="shared" si="2"/>
        <v>423.79998536090176</v>
      </c>
      <c r="H8" s="9">
        <f t="shared" si="2"/>
        <v>436.96884054334691</v>
      </c>
      <c r="I8" s="9">
        <f t="shared" si="2"/>
        <v>460.78117886379533</v>
      </c>
      <c r="J8" s="9">
        <f t="shared" si="2"/>
        <v>479.41017806062706</v>
      </c>
      <c r="K8" s="9">
        <f t="shared" si="2"/>
        <v>477.79655432960556</v>
      </c>
      <c r="L8" s="9">
        <f t="shared" si="2"/>
        <v>485.90865837117997</v>
      </c>
      <c r="M8" s="9">
        <f t="shared" si="2"/>
        <v>514.47248275059314</v>
      </c>
      <c r="N8" s="9">
        <f t="shared" si="2"/>
        <v>508.69943314576648</v>
      </c>
      <c r="O8" s="9">
        <f t="shared" si="2"/>
        <v>510.16815752621682</v>
      </c>
      <c r="P8" s="9">
        <f t="shared" si="2"/>
        <v>524.29654728792764</v>
      </c>
      <c r="Q8" s="9">
        <f t="shared" si="2"/>
        <v>511.37684104079773</v>
      </c>
      <c r="R8" s="9">
        <f t="shared" si="2"/>
        <v>514.51986254934047</v>
      </c>
      <c r="S8" s="9">
        <f t="shared" si="2"/>
        <v>527.46809831365783</v>
      </c>
      <c r="T8" s="9">
        <f t="shared" si="2"/>
        <v>518.24970424851745</v>
      </c>
      <c r="U8" s="9">
        <f t="shared" si="2"/>
        <v>512.38275060397882</v>
      </c>
      <c r="AJ8" s="21">
        <f>(1-0.35)*P8</f>
        <v>340.79275573715296</v>
      </c>
      <c r="BD8" s="21">
        <f>(1-0.9)*P8</f>
        <v>52.429654728792755</v>
      </c>
    </row>
    <row r="9" spans="1:56" x14ac:dyDescent="0.35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AJ9" s="21"/>
      <c r="BD9" s="21"/>
    </row>
    <row r="10" spans="1:56" x14ac:dyDescent="0.35">
      <c r="A10" s="8"/>
      <c r="B10" s="8"/>
      <c r="C10" s="8" t="s">
        <v>47</v>
      </c>
      <c r="D10" s="8"/>
      <c r="E10" s="8"/>
      <c r="F10" s="9">
        <f>F11</f>
        <v>426.21389844797483</v>
      </c>
      <c r="G10" s="9"/>
      <c r="H10" s="9"/>
      <c r="I10" s="9"/>
      <c r="J10" s="9"/>
      <c r="K10" s="9"/>
      <c r="L10" s="9"/>
      <c r="M10" s="9"/>
      <c r="N10" s="9"/>
      <c r="O10" s="9"/>
      <c r="P10" s="9">
        <v>546.97799999999995</v>
      </c>
      <c r="Q10" s="9"/>
      <c r="R10" s="9"/>
      <c r="S10" s="9"/>
      <c r="T10" s="9"/>
      <c r="U10" s="9"/>
      <c r="Z10" s="7">
        <v>749.32500000000005</v>
      </c>
      <c r="AJ10" s="21">
        <v>1004.933</v>
      </c>
      <c r="AT10" s="7">
        <v>1297.991</v>
      </c>
      <c r="BD10" s="21">
        <v>1638.6949999999999</v>
      </c>
    </row>
    <row r="11" spans="1:56" x14ac:dyDescent="0.35">
      <c r="A11" s="8"/>
      <c r="B11" s="8"/>
      <c r="C11" s="8" t="s">
        <v>48</v>
      </c>
      <c r="D11" s="8"/>
      <c r="E11" s="8"/>
      <c r="F11" s="9">
        <f>F8</f>
        <v>426.21389844797483</v>
      </c>
      <c r="G11" s="9"/>
      <c r="H11" s="9"/>
      <c r="I11" s="9"/>
      <c r="J11" s="9"/>
      <c r="K11" s="9"/>
      <c r="L11" s="9"/>
      <c r="M11" s="9"/>
      <c r="N11" s="9"/>
      <c r="O11" s="9"/>
      <c r="P11" s="9">
        <v>555.15099999999995</v>
      </c>
      <c r="Q11" s="9"/>
      <c r="R11" s="9"/>
      <c r="S11" s="9"/>
      <c r="T11" s="9"/>
      <c r="U11" s="9"/>
      <c r="Z11" s="7">
        <v>699.30700000000002</v>
      </c>
      <c r="AJ11" s="21">
        <v>903.7</v>
      </c>
      <c r="AT11" s="7">
        <v>1225.692</v>
      </c>
      <c r="BD11" s="21">
        <v>1692.471</v>
      </c>
    </row>
    <row r="12" spans="1:56" s="4" customFormat="1" x14ac:dyDescent="0.35"/>
    <row r="13" spans="1:56" x14ac:dyDescent="0.35">
      <c r="C13" s="27" t="s">
        <v>39</v>
      </c>
      <c r="D13" s="23" t="s">
        <v>40</v>
      </c>
      <c r="F13">
        <v>398</v>
      </c>
      <c r="G13">
        <v>398</v>
      </c>
      <c r="H13">
        <v>398</v>
      </c>
      <c r="I13">
        <v>398</v>
      </c>
      <c r="J13">
        <v>398</v>
      </c>
      <c r="K13">
        <v>398</v>
      </c>
      <c r="L13">
        <v>398</v>
      </c>
      <c r="M13">
        <v>398</v>
      </c>
      <c r="N13">
        <v>398</v>
      </c>
      <c r="O13">
        <v>398</v>
      </c>
      <c r="P13">
        <v>398</v>
      </c>
      <c r="Q13">
        <v>398</v>
      </c>
      <c r="R13">
        <v>398</v>
      </c>
      <c r="S13">
        <v>398</v>
      </c>
      <c r="T13">
        <v>398</v>
      </c>
      <c r="U13">
        <v>398</v>
      </c>
      <c r="V13">
        <v>398</v>
      </c>
      <c r="W13">
        <v>398</v>
      </c>
      <c r="X13">
        <v>398</v>
      </c>
      <c r="Y13">
        <v>398</v>
      </c>
      <c r="Z13">
        <v>398</v>
      </c>
      <c r="AA13">
        <v>398</v>
      </c>
      <c r="AB13">
        <v>398</v>
      </c>
      <c r="AC13">
        <v>398</v>
      </c>
      <c r="AD13">
        <v>398</v>
      </c>
      <c r="AE13">
        <v>398</v>
      </c>
      <c r="AF13">
        <v>398</v>
      </c>
      <c r="AG13">
        <v>398</v>
      </c>
      <c r="AH13">
        <v>398</v>
      </c>
      <c r="AI13">
        <v>398</v>
      </c>
      <c r="AJ13">
        <v>398</v>
      </c>
      <c r="AK13">
        <v>398</v>
      </c>
      <c r="AL13">
        <v>398</v>
      </c>
      <c r="AM13">
        <v>398</v>
      </c>
      <c r="AN13">
        <v>398</v>
      </c>
      <c r="AO13">
        <v>398</v>
      </c>
      <c r="AP13">
        <v>385</v>
      </c>
      <c r="AQ13">
        <v>372</v>
      </c>
      <c r="AR13">
        <v>359</v>
      </c>
      <c r="AS13">
        <v>346</v>
      </c>
      <c r="AT13" s="22">
        <v>333</v>
      </c>
      <c r="AU13">
        <v>320</v>
      </c>
      <c r="AV13">
        <v>307</v>
      </c>
      <c r="AW13">
        <v>294</v>
      </c>
      <c r="AX13">
        <v>281</v>
      </c>
      <c r="AY13">
        <v>268</v>
      </c>
      <c r="AZ13">
        <v>255</v>
      </c>
      <c r="BA13">
        <v>242</v>
      </c>
      <c r="BB13">
        <v>229</v>
      </c>
      <c r="BC13">
        <v>216</v>
      </c>
      <c r="BD13" s="23">
        <v>212</v>
      </c>
    </row>
    <row r="14" spans="1:56" x14ac:dyDescent="0.35">
      <c r="C14" s="27"/>
      <c r="D14" s="23" t="s">
        <v>41</v>
      </c>
      <c r="F14">
        <v>431</v>
      </c>
      <c r="G14">
        <v>442</v>
      </c>
      <c r="H14">
        <v>453</v>
      </c>
      <c r="I14">
        <v>464</v>
      </c>
      <c r="J14">
        <v>475</v>
      </c>
      <c r="K14">
        <v>486</v>
      </c>
      <c r="L14">
        <v>497</v>
      </c>
      <c r="M14">
        <v>508</v>
      </c>
      <c r="N14">
        <v>519</v>
      </c>
      <c r="O14">
        <v>530</v>
      </c>
      <c r="P14">
        <v>547</v>
      </c>
      <c r="Q14">
        <v>550</v>
      </c>
      <c r="R14">
        <v>553</v>
      </c>
      <c r="S14">
        <v>556</v>
      </c>
      <c r="T14">
        <v>559</v>
      </c>
      <c r="U14">
        <v>562</v>
      </c>
      <c r="V14">
        <v>565</v>
      </c>
      <c r="W14">
        <v>568</v>
      </c>
      <c r="X14">
        <v>571</v>
      </c>
      <c r="Y14">
        <v>574</v>
      </c>
      <c r="Z14">
        <v>583</v>
      </c>
      <c r="AA14">
        <v>589</v>
      </c>
      <c r="AB14">
        <v>595</v>
      </c>
      <c r="AC14">
        <v>601</v>
      </c>
      <c r="AD14">
        <v>607</v>
      </c>
      <c r="AE14">
        <v>614</v>
      </c>
      <c r="AF14">
        <v>614</v>
      </c>
      <c r="AG14">
        <v>614</v>
      </c>
      <c r="AH14">
        <v>614</v>
      </c>
      <c r="AI14">
        <v>614</v>
      </c>
      <c r="AJ14">
        <v>614</v>
      </c>
      <c r="AK14">
        <v>614</v>
      </c>
      <c r="AL14">
        <v>614</v>
      </c>
      <c r="AM14">
        <v>614</v>
      </c>
      <c r="AN14">
        <v>614</v>
      </c>
      <c r="AO14">
        <v>614</v>
      </c>
      <c r="AP14">
        <v>601</v>
      </c>
      <c r="AQ14">
        <v>588</v>
      </c>
      <c r="AR14">
        <v>575</v>
      </c>
      <c r="AS14">
        <v>562</v>
      </c>
      <c r="AT14" s="22">
        <v>549</v>
      </c>
      <c r="AU14">
        <v>536</v>
      </c>
      <c r="AV14">
        <v>523</v>
      </c>
      <c r="AW14">
        <v>510</v>
      </c>
      <c r="AX14">
        <v>497</v>
      </c>
      <c r="AY14">
        <v>484</v>
      </c>
      <c r="AZ14">
        <v>471</v>
      </c>
      <c r="BA14">
        <v>458</v>
      </c>
      <c r="BB14">
        <v>445</v>
      </c>
      <c r="BC14">
        <v>432</v>
      </c>
      <c r="BD14" s="23">
        <v>428</v>
      </c>
    </row>
    <row r="15" spans="1:56" x14ac:dyDescent="0.35">
      <c r="C15" s="27" t="s">
        <v>42</v>
      </c>
      <c r="D15" s="23" t="s">
        <v>40</v>
      </c>
      <c r="F15">
        <v>403</v>
      </c>
      <c r="G15">
        <v>412</v>
      </c>
      <c r="H15">
        <v>416</v>
      </c>
      <c r="I15">
        <v>418</v>
      </c>
      <c r="J15">
        <v>426</v>
      </c>
      <c r="K15">
        <v>435</v>
      </c>
      <c r="L15">
        <v>442</v>
      </c>
      <c r="M15">
        <v>454</v>
      </c>
      <c r="N15">
        <v>465</v>
      </c>
      <c r="O15">
        <v>475</v>
      </c>
      <c r="P15">
        <v>487</v>
      </c>
      <c r="Q15">
        <v>481</v>
      </c>
      <c r="R15">
        <v>494</v>
      </c>
      <c r="S15">
        <v>508</v>
      </c>
      <c r="T15">
        <v>527</v>
      </c>
      <c r="U15">
        <v>537</v>
      </c>
      <c r="V15">
        <v>554</v>
      </c>
      <c r="W15">
        <v>570</v>
      </c>
      <c r="X15">
        <v>587</v>
      </c>
      <c r="Y15">
        <v>598</v>
      </c>
      <c r="Z15">
        <v>615</v>
      </c>
      <c r="AA15">
        <v>624</v>
      </c>
      <c r="AB15">
        <v>641</v>
      </c>
      <c r="AC15">
        <v>655</v>
      </c>
      <c r="AD15">
        <v>671</v>
      </c>
      <c r="AE15">
        <v>686</v>
      </c>
      <c r="AF15">
        <v>701</v>
      </c>
      <c r="AG15">
        <v>712</v>
      </c>
      <c r="AH15">
        <v>727</v>
      </c>
      <c r="AI15">
        <v>743</v>
      </c>
      <c r="AJ15">
        <v>755</v>
      </c>
      <c r="AK15">
        <v>763</v>
      </c>
      <c r="AL15">
        <v>779</v>
      </c>
      <c r="AM15">
        <v>796</v>
      </c>
      <c r="AN15">
        <v>812</v>
      </c>
      <c r="AO15">
        <v>830</v>
      </c>
      <c r="AP15">
        <v>842</v>
      </c>
      <c r="AQ15">
        <v>855</v>
      </c>
      <c r="AR15">
        <v>866</v>
      </c>
      <c r="AS15">
        <v>874</v>
      </c>
      <c r="AT15">
        <v>886</v>
      </c>
      <c r="AU15">
        <v>900</v>
      </c>
      <c r="AV15">
        <v>913</v>
      </c>
      <c r="AW15">
        <v>926</v>
      </c>
      <c r="AX15">
        <v>938</v>
      </c>
      <c r="AY15">
        <v>951</v>
      </c>
      <c r="AZ15">
        <v>962</v>
      </c>
      <c r="BA15">
        <v>973</v>
      </c>
      <c r="BB15">
        <v>983</v>
      </c>
      <c r="BC15">
        <v>995</v>
      </c>
      <c r="BD15" s="23">
        <v>1006</v>
      </c>
    </row>
    <row r="16" spans="1:56" x14ac:dyDescent="0.35">
      <c r="C16" s="27"/>
      <c r="D16" s="23" t="s">
        <v>41</v>
      </c>
      <c r="F16">
        <v>437</v>
      </c>
      <c r="G16">
        <v>454</v>
      </c>
      <c r="H16">
        <v>464</v>
      </c>
      <c r="I16">
        <v>474</v>
      </c>
      <c r="J16">
        <v>490</v>
      </c>
      <c r="K16">
        <v>507</v>
      </c>
      <c r="L16">
        <v>522</v>
      </c>
      <c r="M16">
        <v>544</v>
      </c>
      <c r="N16">
        <v>565</v>
      </c>
      <c r="O16">
        <v>585</v>
      </c>
      <c r="P16">
        <v>607</v>
      </c>
      <c r="Q16">
        <v>609</v>
      </c>
      <c r="R16">
        <v>634</v>
      </c>
      <c r="S16">
        <v>662</v>
      </c>
      <c r="T16">
        <v>695</v>
      </c>
      <c r="U16">
        <v>719</v>
      </c>
      <c r="V16">
        <v>752</v>
      </c>
      <c r="W16">
        <v>786</v>
      </c>
      <c r="X16">
        <v>819</v>
      </c>
      <c r="Y16">
        <v>848</v>
      </c>
      <c r="Z16">
        <v>883</v>
      </c>
      <c r="AA16">
        <v>910</v>
      </c>
      <c r="AB16">
        <v>947</v>
      </c>
      <c r="AC16">
        <v>983</v>
      </c>
      <c r="AD16">
        <v>1021</v>
      </c>
      <c r="AE16">
        <v>1058</v>
      </c>
      <c r="AF16">
        <v>1097</v>
      </c>
      <c r="AG16">
        <v>1132</v>
      </c>
      <c r="AH16">
        <v>1173</v>
      </c>
      <c r="AI16">
        <v>1217</v>
      </c>
      <c r="AJ16">
        <v>1255</v>
      </c>
      <c r="AK16">
        <v>1287</v>
      </c>
      <c r="AL16">
        <v>1331</v>
      </c>
      <c r="AM16">
        <v>1382</v>
      </c>
      <c r="AN16">
        <v>1430</v>
      </c>
      <c r="AO16">
        <v>1484</v>
      </c>
      <c r="AP16">
        <v>1530</v>
      </c>
      <c r="AQ16">
        <v>1577</v>
      </c>
      <c r="AR16">
        <v>1620</v>
      </c>
      <c r="AS16">
        <v>1660</v>
      </c>
      <c r="AT16">
        <v>1710</v>
      </c>
      <c r="AU16">
        <v>1762</v>
      </c>
      <c r="AV16">
        <v>1817</v>
      </c>
      <c r="AW16">
        <v>1870</v>
      </c>
      <c r="AX16">
        <v>1926</v>
      </c>
      <c r="AY16">
        <v>1983</v>
      </c>
      <c r="AZ16">
        <v>2038</v>
      </c>
      <c r="BA16">
        <v>2093</v>
      </c>
      <c r="BB16">
        <v>2151</v>
      </c>
      <c r="BC16">
        <v>2211</v>
      </c>
      <c r="BD16" s="23">
        <v>2272</v>
      </c>
    </row>
    <row r="17" spans="3:56" x14ac:dyDescent="0.35">
      <c r="C17" s="24"/>
      <c r="D17" s="23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 s="23"/>
    </row>
    <row r="18" spans="3:56" x14ac:dyDescent="0.35">
      <c r="C18" s="25" t="s">
        <v>43</v>
      </c>
      <c r="D18" s="26" t="s">
        <v>44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 s="23"/>
    </row>
    <row r="19" spans="3:56" x14ac:dyDescent="0.35">
      <c r="C19" s="27" t="s">
        <v>39</v>
      </c>
      <c r="D19" s="23" t="s">
        <v>40</v>
      </c>
      <c r="F19">
        <f>F13</f>
        <v>398</v>
      </c>
      <c r="G19">
        <f t="shared" ref="G19:BD19" si="3">G13</f>
        <v>398</v>
      </c>
      <c r="H19">
        <f t="shared" si="3"/>
        <v>398</v>
      </c>
      <c r="I19">
        <f t="shared" si="3"/>
        <v>398</v>
      </c>
      <c r="J19">
        <f t="shared" si="3"/>
        <v>398</v>
      </c>
      <c r="K19">
        <f t="shared" si="3"/>
        <v>398</v>
      </c>
      <c r="L19">
        <f t="shared" si="3"/>
        <v>398</v>
      </c>
      <c r="M19">
        <f t="shared" si="3"/>
        <v>398</v>
      </c>
      <c r="N19">
        <f t="shared" si="3"/>
        <v>398</v>
      </c>
      <c r="O19">
        <f t="shared" si="3"/>
        <v>398</v>
      </c>
      <c r="P19">
        <f t="shared" si="3"/>
        <v>398</v>
      </c>
      <c r="Q19">
        <f t="shared" si="3"/>
        <v>398</v>
      </c>
      <c r="R19">
        <f t="shared" si="3"/>
        <v>398</v>
      </c>
      <c r="S19">
        <f t="shared" si="3"/>
        <v>398</v>
      </c>
      <c r="T19">
        <f t="shared" si="3"/>
        <v>398</v>
      </c>
      <c r="U19">
        <f t="shared" si="3"/>
        <v>398</v>
      </c>
      <c r="V19">
        <f t="shared" si="3"/>
        <v>398</v>
      </c>
      <c r="W19">
        <f t="shared" si="3"/>
        <v>398</v>
      </c>
      <c r="X19">
        <f t="shared" si="3"/>
        <v>398</v>
      </c>
      <c r="Y19">
        <f t="shared" si="3"/>
        <v>398</v>
      </c>
      <c r="Z19">
        <f t="shared" si="3"/>
        <v>398</v>
      </c>
      <c r="AA19">
        <f t="shared" si="3"/>
        <v>398</v>
      </c>
      <c r="AB19">
        <f t="shared" si="3"/>
        <v>398</v>
      </c>
      <c r="AC19">
        <f t="shared" si="3"/>
        <v>398</v>
      </c>
      <c r="AD19">
        <f t="shared" si="3"/>
        <v>398</v>
      </c>
      <c r="AE19">
        <f t="shared" si="3"/>
        <v>398</v>
      </c>
      <c r="AF19">
        <f t="shared" si="3"/>
        <v>398</v>
      </c>
      <c r="AG19">
        <f t="shared" si="3"/>
        <v>398</v>
      </c>
      <c r="AH19">
        <f t="shared" si="3"/>
        <v>398</v>
      </c>
      <c r="AI19">
        <f t="shared" si="3"/>
        <v>398</v>
      </c>
      <c r="AJ19">
        <f t="shared" si="3"/>
        <v>398</v>
      </c>
      <c r="AK19">
        <f t="shared" si="3"/>
        <v>398</v>
      </c>
      <c r="AL19">
        <f t="shared" si="3"/>
        <v>398</v>
      </c>
      <c r="AM19">
        <f t="shared" si="3"/>
        <v>398</v>
      </c>
      <c r="AN19">
        <f t="shared" si="3"/>
        <v>398</v>
      </c>
      <c r="AO19">
        <f t="shared" si="3"/>
        <v>398</v>
      </c>
      <c r="AP19">
        <f t="shared" si="3"/>
        <v>385</v>
      </c>
      <c r="AQ19">
        <f t="shared" si="3"/>
        <v>372</v>
      </c>
      <c r="AR19">
        <f t="shared" si="3"/>
        <v>359</v>
      </c>
      <c r="AS19">
        <f t="shared" si="3"/>
        <v>346</v>
      </c>
      <c r="AT19">
        <f t="shared" si="3"/>
        <v>333</v>
      </c>
      <c r="AU19">
        <f t="shared" si="3"/>
        <v>320</v>
      </c>
      <c r="AV19">
        <f t="shared" si="3"/>
        <v>307</v>
      </c>
      <c r="AW19">
        <f t="shared" si="3"/>
        <v>294</v>
      </c>
      <c r="AX19">
        <f t="shared" si="3"/>
        <v>281</v>
      </c>
      <c r="AY19">
        <f t="shared" si="3"/>
        <v>268</v>
      </c>
      <c r="AZ19">
        <f t="shared" si="3"/>
        <v>255</v>
      </c>
      <c r="BA19">
        <f t="shared" si="3"/>
        <v>242</v>
      </c>
      <c r="BB19">
        <f t="shared" si="3"/>
        <v>229</v>
      </c>
      <c r="BC19">
        <f t="shared" si="3"/>
        <v>216</v>
      </c>
      <c r="BD19" s="23">
        <f t="shared" si="3"/>
        <v>212</v>
      </c>
    </row>
    <row r="20" spans="3:56" x14ac:dyDescent="0.35">
      <c r="C20" s="27"/>
      <c r="D20" s="23" t="s">
        <v>41</v>
      </c>
      <c r="F20">
        <f>F14-F19</f>
        <v>33</v>
      </c>
      <c r="G20">
        <f t="shared" ref="G20:BD20" si="4">G14-G19</f>
        <v>44</v>
      </c>
      <c r="H20">
        <f t="shared" si="4"/>
        <v>55</v>
      </c>
      <c r="I20">
        <f t="shared" si="4"/>
        <v>66</v>
      </c>
      <c r="J20">
        <f t="shared" si="4"/>
        <v>77</v>
      </c>
      <c r="K20">
        <f t="shared" si="4"/>
        <v>88</v>
      </c>
      <c r="L20">
        <f t="shared" si="4"/>
        <v>99</v>
      </c>
      <c r="M20">
        <f t="shared" si="4"/>
        <v>110</v>
      </c>
      <c r="N20">
        <f t="shared" si="4"/>
        <v>121</v>
      </c>
      <c r="O20">
        <f t="shared" si="4"/>
        <v>132</v>
      </c>
      <c r="P20">
        <f t="shared" si="4"/>
        <v>149</v>
      </c>
      <c r="Q20">
        <f t="shared" si="4"/>
        <v>152</v>
      </c>
      <c r="R20">
        <f t="shared" si="4"/>
        <v>155</v>
      </c>
      <c r="S20">
        <f t="shared" si="4"/>
        <v>158</v>
      </c>
      <c r="T20">
        <f t="shared" si="4"/>
        <v>161</v>
      </c>
      <c r="U20">
        <f t="shared" si="4"/>
        <v>164</v>
      </c>
      <c r="V20">
        <f t="shared" si="4"/>
        <v>167</v>
      </c>
      <c r="W20">
        <f t="shared" si="4"/>
        <v>170</v>
      </c>
      <c r="X20">
        <f t="shared" si="4"/>
        <v>173</v>
      </c>
      <c r="Y20">
        <f t="shared" si="4"/>
        <v>176</v>
      </c>
      <c r="Z20">
        <f t="shared" si="4"/>
        <v>185</v>
      </c>
      <c r="AA20">
        <f t="shared" si="4"/>
        <v>191</v>
      </c>
      <c r="AB20">
        <f t="shared" si="4"/>
        <v>197</v>
      </c>
      <c r="AC20">
        <f t="shared" si="4"/>
        <v>203</v>
      </c>
      <c r="AD20">
        <f t="shared" si="4"/>
        <v>209</v>
      </c>
      <c r="AE20">
        <f t="shared" si="4"/>
        <v>216</v>
      </c>
      <c r="AF20">
        <f t="shared" si="4"/>
        <v>216</v>
      </c>
      <c r="AG20">
        <f t="shared" si="4"/>
        <v>216</v>
      </c>
      <c r="AH20">
        <f t="shared" si="4"/>
        <v>216</v>
      </c>
      <c r="AI20">
        <f t="shared" si="4"/>
        <v>216</v>
      </c>
      <c r="AJ20">
        <f t="shared" si="4"/>
        <v>216</v>
      </c>
      <c r="AK20">
        <f t="shared" si="4"/>
        <v>216</v>
      </c>
      <c r="AL20">
        <f t="shared" si="4"/>
        <v>216</v>
      </c>
      <c r="AM20">
        <f t="shared" si="4"/>
        <v>216</v>
      </c>
      <c r="AN20">
        <f t="shared" si="4"/>
        <v>216</v>
      </c>
      <c r="AO20">
        <f t="shared" si="4"/>
        <v>216</v>
      </c>
      <c r="AP20">
        <f t="shared" si="4"/>
        <v>216</v>
      </c>
      <c r="AQ20">
        <f t="shared" si="4"/>
        <v>216</v>
      </c>
      <c r="AR20">
        <f t="shared" si="4"/>
        <v>216</v>
      </c>
      <c r="AS20">
        <f t="shared" si="4"/>
        <v>216</v>
      </c>
      <c r="AT20">
        <f t="shared" si="4"/>
        <v>216</v>
      </c>
      <c r="AU20">
        <f t="shared" si="4"/>
        <v>216</v>
      </c>
      <c r="AV20">
        <f t="shared" si="4"/>
        <v>216</v>
      </c>
      <c r="AW20">
        <f t="shared" si="4"/>
        <v>216</v>
      </c>
      <c r="AX20">
        <f t="shared" si="4"/>
        <v>216</v>
      </c>
      <c r="AY20">
        <f t="shared" si="4"/>
        <v>216</v>
      </c>
      <c r="AZ20">
        <f t="shared" si="4"/>
        <v>216</v>
      </c>
      <c r="BA20">
        <f t="shared" si="4"/>
        <v>216</v>
      </c>
      <c r="BB20">
        <f t="shared" si="4"/>
        <v>216</v>
      </c>
      <c r="BC20">
        <f t="shared" si="4"/>
        <v>216</v>
      </c>
      <c r="BD20" s="23">
        <f t="shared" si="4"/>
        <v>216</v>
      </c>
    </row>
    <row r="21" spans="3:56" x14ac:dyDescent="0.35">
      <c r="C21" s="27" t="s">
        <v>42</v>
      </c>
      <c r="D21" s="23" t="s">
        <v>40</v>
      </c>
      <c r="F21">
        <f>F15</f>
        <v>403</v>
      </c>
      <c r="G21">
        <f t="shared" ref="G21:BD21" si="5">G15</f>
        <v>412</v>
      </c>
      <c r="H21">
        <f t="shared" si="5"/>
        <v>416</v>
      </c>
      <c r="I21">
        <f t="shared" si="5"/>
        <v>418</v>
      </c>
      <c r="J21">
        <f t="shared" si="5"/>
        <v>426</v>
      </c>
      <c r="K21">
        <f t="shared" si="5"/>
        <v>435</v>
      </c>
      <c r="L21">
        <f t="shared" si="5"/>
        <v>442</v>
      </c>
      <c r="M21">
        <f t="shared" si="5"/>
        <v>454</v>
      </c>
      <c r="N21">
        <f t="shared" si="5"/>
        <v>465</v>
      </c>
      <c r="O21">
        <f t="shared" si="5"/>
        <v>475</v>
      </c>
      <c r="P21">
        <f t="shared" si="5"/>
        <v>487</v>
      </c>
      <c r="Q21">
        <f t="shared" si="5"/>
        <v>481</v>
      </c>
      <c r="R21">
        <f t="shared" si="5"/>
        <v>494</v>
      </c>
      <c r="S21">
        <f t="shared" si="5"/>
        <v>508</v>
      </c>
      <c r="T21">
        <f t="shared" si="5"/>
        <v>527</v>
      </c>
      <c r="U21">
        <f t="shared" si="5"/>
        <v>537</v>
      </c>
      <c r="V21">
        <f t="shared" si="5"/>
        <v>554</v>
      </c>
      <c r="W21">
        <f t="shared" si="5"/>
        <v>570</v>
      </c>
      <c r="X21">
        <f t="shared" si="5"/>
        <v>587</v>
      </c>
      <c r="Y21">
        <f t="shared" si="5"/>
        <v>598</v>
      </c>
      <c r="Z21">
        <f t="shared" si="5"/>
        <v>615</v>
      </c>
      <c r="AA21">
        <f t="shared" si="5"/>
        <v>624</v>
      </c>
      <c r="AB21">
        <f t="shared" si="5"/>
        <v>641</v>
      </c>
      <c r="AC21">
        <f t="shared" si="5"/>
        <v>655</v>
      </c>
      <c r="AD21">
        <f t="shared" si="5"/>
        <v>671</v>
      </c>
      <c r="AE21">
        <f t="shared" si="5"/>
        <v>686</v>
      </c>
      <c r="AF21">
        <f t="shared" si="5"/>
        <v>701</v>
      </c>
      <c r="AG21">
        <f t="shared" si="5"/>
        <v>712</v>
      </c>
      <c r="AH21">
        <f t="shared" si="5"/>
        <v>727</v>
      </c>
      <c r="AI21">
        <f t="shared" si="5"/>
        <v>743</v>
      </c>
      <c r="AJ21">
        <f t="shared" si="5"/>
        <v>755</v>
      </c>
      <c r="AK21">
        <f t="shared" si="5"/>
        <v>763</v>
      </c>
      <c r="AL21">
        <f t="shared" si="5"/>
        <v>779</v>
      </c>
      <c r="AM21">
        <f t="shared" si="5"/>
        <v>796</v>
      </c>
      <c r="AN21">
        <f t="shared" si="5"/>
        <v>812</v>
      </c>
      <c r="AO21">
        <f t="shared" si="5"/>
        <v>830</v>
      </c>
      <c r="AP21">
        <f t="shared" si="5"/>
        <v>842</v>
      </c>
      <c r="AQ21">
        <f t="shared" si="5"/>
        <v>855</v>
      </c>
      <c r="AR21">
        <f t="shared" si="5"/>
        <v>866</v>
      </c>
      <c r="AS21">
        <f t="shared" si="5"/>
        <v>874</v>
      </c>
      <c r="AT21">
        <f t="shared" si="5"/>
        <v>886</v>
      </c>
      <c r="AU21">
        <f t="shared" si="5"/>
        <v>900</v>
      </c>
      <c r="AV21">
        <f t="shared" si="5"/>
        <v>913</v>
      </c>
      <c r="AW21">
        <f t="shared" si="5"/>
        <v>926</v>
      </c>
      <c r="AX21">
        <f t="shared" si="5"/>
        <v>938</v>
      </c>
      <c r="AY21">
        <f t="shared" si="5"/>
        <v>951</v>
      </c>
      <c r="AZ21">
        <f t="shared" si="5"/>
        <v>962</v>
      </c>
      <c r="BA21">
        <f t="shared" si="5"/>
        <v>973</v>
      </c>
      <c r="BB21">
        <f t="shared" si="5"/>
        <v>983</v>
      </c>
      <c r="BC21">
        <f t="shared" si="5"/>
        <v>995</v>
      </c>
      <c r="BD21" s="23">
        <f t="shared" si="5"/>
        <v>1006</v>
      </c>
    </row>
    <row r="22" spans="3:56" x14ac:dyDescent="0.35">
      <c r="C22" s="27"/>
      <c r="D22" s="23" t="s">
        <v>41</v>
      </c>
      <c r="F22">
        <f>F16-F21</f>
        <v>34</v>
      </c>
      <c r="G22">
        <f t="shared" ref="G22:BD22" si="6">G16-G21</f>
        <v>42</v>
      </c>
      <c r="H22">
        <f t="shared" si="6"/>
        <v>48</v>
      </c>
      <c r="I22">
        <f t="shared" si="6"/>
        <v>56</v>
      </c>
      <c r="J22">
        <f t="shared" si="6"/>
        <v>64</v>
      </c>
      <c r="K22">
        <f t="shared" si="6"/>
        <v>72</v>
      </c>
      <c r="L22">
        <f t="shared" si="6"/>
        <v>80</v>
      </c>
      <c r="M22">
        <f t="shared" si="6"/>
        <v>90</v>
      </c>
      <c r="N22">
        <f t="shared" si="6"/>
        <v>100</v>
      </c>
      <c r="O22">
        <f t="shared" si="6"/>
        <v>110</v>
      </c>
      <c r="P22">
        <f t="shared" si="6"/>
        <v>120</v>
      </c>
      <c r="Q22">
        <f t="shared" si="6"/>
        <v>128</v>
      </c>
      <c r="R22">
        <f t="shared" si="6"/>
        <v>140</v>
      </c>
      <c r="S22">
        <f t="shared" si="6"/>
        <v>154</v>
      </c>
      <c r="T22">
        <f t="shared" si="6"/>
        <v>168</v>
      </c>
      <c r="U22">
        <f t="shared" si="6"/>
        <v>182</v>
      </c>
      <c r="V22">
        <f t="shared" si="6"/>
        <v>198</v>
      </c>
      <c r="W22">
        <f t="shared" si="6"/>
        <v>216</v>
      </c>
      <c r="X22">
        <f t="shared" si="6"/>
        <v>232</v>
      </c>
      <c r="Y22">
        <f t="shared" si="6"/>
        <v>250</v>
      </c>
      <c r="Z22">
        <f t="shared" si="6"/>
        <v>268</v>
      </c>
      <c r="AA22">
        <f t="shared" si="6"/>
        <v>286</v>
      </c>
      <c r="AB22">
        <f t="shared" si="6"/>
        <v>306</v>
      </c>
      <c r="AC22">
        <f t="shared" si="6"/>
        <v>328</v>
      </c>
      <c r="AD22">
        <f t="shared" si="6"/>
        <v>350</v>
      </c>
      <c r="AE22">
        <f t="shared" si="6"/>
        <v>372</v>
      </c>
      <c r="AF22">
        <f t="shared" si="6"/>
        <v>396</v>
      </c>
      <c r="AG22">
        <f t="shared" si="6"/>
        <v>420</v>
      </c>
      <c r="AH22">
        <f t="shared" si="6"/>
        <v>446</v>
      </c>
      <c r="AI22">
        <f t="shared" si="6"/>
        <v>474</v>
      </c>
      <c r="AJ22">
        <f t="shared" si="6"/>
        <v>500</v>
      </c>
      <c r="AK22">
        <f t="shared" si="6"/>
        <v>524</v>
      </c>
      <c r="AL22">
        <f t="shared" si="6"/>
        <v>552</v>
      </c>
      <c r="AM22">
        <f t="shared" si="6"/>
        <v>586</v>
      </c>
      <c r="AN22">
        <f t="shared" si="6"/>
        <v>618</v>
      </c>
      <c r="AO22">
        <f t="shared" si="6"/>
        <v>654</v>
      </c>
      <c r="AP22">
        <f t="shared" si="6"/>
        <v>688</v>
      </c>
      <c r="AQ22">
        <f t="shared" si="6"/>
        <v>722</v>
      </c>
      <c r="AR22">
        <f t="shared" si="6"/>
        <v>754</v>
      </c>
      <c r="AS22">
        <f t="shared" si="6"/>
        <v>786</v>
      </c>
      <c r="AT22">
        <f t="shared" si="6"/>
        <v>824</v>
      </c>
      <c r="AU22">
        <f t="shared" si="6"/>
        <v>862</v>
      </c>
      <c r="AV22">
        <f t="shared" si="6"/>
        <v>904</v>
      </c>
      <c r="AW22">
        <f t="shared" si="6"/>
        <v>944</v>
      </c>
      <c r="AX22">
        <f t="shared" si="6"/>
        <v>988</v>
      </c>
      <c r="AY22">
        <f t="shared" si="6"/>
        <v>1032</v>
      </c>
      <c r="AZ22">
        <f t="shared" si="6"/>
        <v>1076</v>
      </c>
      <c r="BA22">
        <f t="shared" si="6"/>
        <v>1120</v>
      </c>
      <c r="BB22">
        <f t="shared" si="6"/>
        <v>1168</v>
      </c>
      <c r="BC22">
        <f t="shared" si="6"/>
        <v>1216</v>
      </c>
      <c r="BD22" s="23">
        <f t="shared" si="6"/>
        <v>1266</v>
      </c>
    </row>
    <row r="55" spans="1:56" x14ac:dyDescent="0.35">
      <c r="A55" s="5" t="s">
        <v>35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56" x14ac:dyDescent="0.35">
      <c r="A56" s="8"/>
      <c r="B56" s="8"/>
      <c r="C56" s="8" t="s">
        <v>36</v>
      </c>
      <c r="D56" s="8"/>
      <c r="E56" s="8" t="s">
        <v>7</v>
      </c>
      <c r="F56" s="9">
        <v>426213.89844797482</v>
      </c>
      <c r="G56" s="9">
        <v>423799.98536090174</v>
      </c>
      <c r="H56" s="9">
        <v>436968.84054334689</v>
      </c>
      <c r="I56" s="9">
        <v>460781.17886379536</v>
      </c>
      <c r="J56" s="9">
        <v>479410.17806062708</v>
      </c>
      <c r="K56" s="9">
        <v>477796.55432960554</v>
      </c>
      <c r="L56" s="9">
        <v>485908.65837117995</v>
      </c>
      <c r="M56" s="9">
        <v>514472.48275059316</v>
      </c>
      <c r="N56" s="9">
        <v>508699.4331457665</v>
      </c>
      <c r="O56" s="9">
        <v>510168.15752621682</v>
      </c>
      <c r="P56" s="9">
        <v>524296.54728792759</v>
      </c>
      <c r="Q56" s="9">
        <v>511376.84104079771</v>
      </c>
      <c r="R56" s="9">
        <v>514519.86254934053</v>
      </c>
      <c r="S56" s="10">
        <v>527468.0983136578</v>
      </c>
      <c r="T56" s="10">
        <v>518249.7042485174</v>
      </c>
      <c r="U56" s="10">
        <v>512382.75060397887</v>
      </c>
      <c r="AJ56" s="21">
        <f>(1-0.45)*P56</f>
        <v>288363.10100836022</v>
      </c>
      <c r="BD56" s="21">
        <v>0</v>
      </c>
    </row>
    <row r="57" spans="1:56" x14ac:dyDescent="0.35">
      <c r="A57" s="8"/>
      <c r="B57" s="8"/>
      <c r="C57" s="8" t="s">
        <v>37</v>
      </c>
      <c r="D57" s="8"/>
      <c r="E57" s="8"/>
      <c r="F57" s="9">
        <v>426213.89844797482</v>
      </c>
      <c r="G57" s="9">
        <v>423799.98536090174</v>
      </c>
      <c r="H57" s="9">
        <v>436968.84054334689</v>
      </c>
      <c r="I57" s="9">
        <v>460781.17886379536</v>
      </c>
      <c r="J57" s="9">
        <v>479410.17806062708</v>
      </c>
      <c r="K57" s="9">
        <v>477796.55432960554</v>
      </c>
      <c r="L57" s="9">
        <v>485908.65837117995</v>
      </c>
      <c r="M57" s="9">
        <v>514472.48275059316</v>
      </c>
      <c r="N57" s="9">
        <v>508699.4331457665</v>
      </c>
      <c r="O57" s="9">
        <v>510168.15752621682</v>
      </c>
      <c r="P57" s="9">
        <v>524296.54728792759</v>
      </c>
      <c r="Q57" s="9">
        <v>511376.84104079771</v>
      </c>
      <c r="R57" s="9">
        <v>514519.86254934053</v>
      </c>
      <c r="S57" s="10">
        <v>527468.0983136578</v>
      </c>
      <c r="T57" s="10">
        <v>518249.7042485174</v>
      </c>
      <c r="U57" s="10">
        <v>512382.75060397887</v>
      </c>
      <c r="AJ57" s="21">
        <f>(1-0.45)*P56</f>
        <v>288363.10100836022</v>
      </c>
      <c r="BD57" s="21">
        <v>0</v>
      </c>
    </row>
    <row r="58" spans="1:56" x14ac:dyDescent="0.35">
      <c r="A58" s="8"/>
      <c r="B58" s="8"/>
      <c r="C58" s="8" t="s">
        <v>38</v>
      </c>
      <c r="D58" s="8"/>
      <c r="E58" s="8"/>
      <c r="F58" s="9">
        <v>426213.89844797482</v>
      </c>
      <c r="G58" s="9">
        <v>423799.98536090174</v>
      </c>
      <c r="H58" s="9">
        <v>436968.84054334689</v>
      </c>
      <c r="I58" s="9">
        <v>460781.17886379536</v>
      </c>
      <c r="J58" s="9">
        <v>479410.17806062708</v>
      </c>
      <c r="K58" s="9">
        <v>477796.55432960554</v>
      </c>
      <c r="L58" s="9">
        <v>485908.65837117995</v>
      </c>
      <c r="M58" s="9">
        <v>514472.48275059316</v>
      </c>
      <c r="N58" s="9">
        <v>508699.4331457665</v>
      </c>
      <c r="O58" s="9">
        <v>510168.15752621682</v>
      </c>
      <c r="P58" s="9">
        <v>524296.54728792759</v>
      </c>
      <c r="Q58" s="9">
        <v>511376.84104079771</v>
      </c>
      <c r="R58" s="9">
        <v>514519.86254934053</v>
      </c>
      <c r="S58" s="10">
        <v>527468.0983136578</v>
      </c>
      <c r="T58" s="10">
        <v>518249.7042485174</v>
      </c>
      <c r="U58" s="10">
        <v>512382.75060397887</v>
      </c>
      <c r="AJ58" s="21">
        <f>(1-0.35)*P58</f>
        <v>340792.75573715294</v>
      </c>
      <c r="BD58" s="21">
        <f>(1-0.9)*P58</f>
        <v>52429.654728792746</v>
      </c>
    </row>
  </sheetData>
  <mergeCells count="4">
    <mergeCell ref="C13:C14"/>
    <mergeCell ref="C15:C16"/>
    <mergeCell ref="C19:C20"/>
    <mergeCell ref="C21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1.5deg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Thapelo Letete</dc:creator>
  <cp:lastModifiedBy>Thapelo Letete</cp:lastModifiedBy>
  <dcterms:created xsi:type="dcterms:W3CDTF">2020-11-05T13:27:44Z</dcterms:created>
  <dcterms:modified xsi:type="dcterms:W3CDTF">2021-01-29T09:29:44Z</dcterms:modified>
</cp:coreProperties>
</file>